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<sst xmlns="http://schemas.openxmlformats.org/spreadsheetml/2006/main" count="301" uniqueCount="186">
  <si>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</si>
  <si>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</si>
  <si>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</si>
  <si>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</si>
  <si>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</si>
  <si>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</si>
  <si>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</si>
  <si>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</si>
  <si>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</si>
  <si>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</si>
  <si>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</si>
  <si>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</si>
  <si>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</si>
  <si>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</si>
  <si>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</si>
  <si>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</si>
  <si>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</si>
  <si>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</si>
  <si>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</si>
  <si>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</si>
  <si>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</si>
  <si>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</si>
  <si>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</si>
  <si>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0920</t>
  </si>
  <si>
    <t>Pozostałe odsetki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</si>
  <si>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</si>
  <si>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</si>
  <si>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</si>
  <si>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</si>
  <si>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</si>
  <si>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</si>
  <si>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0970</t>
  </si>
  <si>
    <t>Wpływy z różnych dochodów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</si>
  <si>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</si>
  <si>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</si>
  <si>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</si>
  <si>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</si>
  <si>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</si>
  <si>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</si>
  <si>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</si>
  <si>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</si>
  <si>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</si>
  <si>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</si>
  <si>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</si>
  <si>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</si>
  <si>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</si>
  <si>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</si>
  <si>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</si>
  <si>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</si>
  <si>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</si>
  <si>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</si>
  <si>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</si>
  <si>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</si>
  <si>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</si>
  <si>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</si>
  <si>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</si>
  <si>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</si>
  <si>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</si>
  <si>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</si>
  <si>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</si>
  <si>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</si>
  <si>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</si>
  <si>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</si>
  <si>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</si>
  <si>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</si>
  <si>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</si>
  <si>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</si>
  <si>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</si>
  <si>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</si>
  <si>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</si>
  <si>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</si>
  <si>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</si>
  <si>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</si>
  <si>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</si>
  <si>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</si>
  <si>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</si>
  <si>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</si>
  <si>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</si>
  <si>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</si>
  <si>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</si>
  <si>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</si>
  <si>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</si>
  <si>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</si>
  <si>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</si>
  <si>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</si>
  <si>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</si>
  <si>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</si>
  <si>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</si>
  <si>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</si>
  <si>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</si>
  <si>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</si>
  <si>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</si>
  <si>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</si>
  <si>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</si>
  <si>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</si>
  <si>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</si>
  <si>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</si>
  <si>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</si>
  <si>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</si>
  <si>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</si>
  <si>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</si>
  <si>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</si>
  <si>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</si>
  <si>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</si>
  <si>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80106</t>
  </si>
  <si>
    <t>Inne formy wychowania przedszkolnego</t>
  </si>
  <si>
    <t>2900</t>
  </si>
  <si>
    <t>Wpływy z wpłat gmin i powiatów na rzecz innych jednostek samorządu terytorialnego oraz związków gmin lub związków powiatów na dofinansowanie zadań bieżących</t>
  </si>
  <si>
    <t>80148</t>
  </si>
  <si>
    <t>Stołówki szkolne i przedszkolne</t>
  </si>
  <si>
    <t>0830</t>
  </si>
  <si>
    <t>Wpływy z usług</t>
  </si>
  <si>
    <t>852</t>
  </si>
  <si>
    <t>Pomoc społeczna</t>
  </si>
  <si>
    <t>85206</t>
  </si>
  <si>
    <t>Wspieranie rodziny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</si>
  <si>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</si>
  <si>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</si>
  <si>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</si>
  <si>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</si>
  <si>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</si>
  <si>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</si>
  <si>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</si>
  <si>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</si>
  <si>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</si>
  <si>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</si>
  <si>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</si>
  <si>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</si>
  <si>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</si>
  <si>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</si>
  <si>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</si>
  <si>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</si>
  <si>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</si>
  <si>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</si>
  <si>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</si>
  <si>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</si>
  <si>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</si>
  <si>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</si>
  <si>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</si>
  <si>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</si>
  <si>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</si>
  <si>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</si>
  <si>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</si>
  <si>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</si>
  <si>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</si>
  <si>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</si>
  <si>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</si>
  <si>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</si>
  <si>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</si>
  <si>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</si>
  <si>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razem:</t>
  </si>
  <si>
    <t>majątkowe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</si>
  <si>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</si>
  <si>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</si>
  <si>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</si>
  <si>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</si>
  <si>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01041</t>
  </si>
  <si>
    <t xml:space="preserve">Program rozwoju Obszarów Wiejskich 2007-2013 </t>
  </si>
  <si>
    <t>0770</t>
  </si>
  <si>
    <t>Wpłaty z tytułu odpłatnego nabycia prawa własności oraz prawa użytkowania wieczystego nieruchomości</t>
  </si>
  <si>
    <t>720</t>
  </si>
  <si>
    <t>Informatyka</t>
  </si>
  <si>
    <t>72095</t>
  </si>
  <si>
    <t>Ogółem:</t>
  </si>
  <si>
    <t>Wykonanie</t>
  </si>
  <si>
    <t>%</t>
  </si>
  <si>
    <t>Dochody budżetu gminy w I półroczu 2014r.</t>
  </si>
  <si>
    <t>Załącznik Nr 1</t>
  </si>
  <si>
    <t>w złotych</t>
  </si>
  <si>
    <t>754</t>
  </si>
  <si>
    <t>75412</t>
  </si>
  <si>
    <t>75624</t>
  </si>
  <si>
    <t>0740</t>
  </si>
  <si>
    <t>0960</t>
  </si>
  <si>
    <t>80110</t>
  </si>
  <si>
    <t>90020</t>
  </si>
  <si>
    <t>0400</t>
  </si>
  <si>
    <t>Ochotnicze straże pożarne</t>
  </si>
  <si>
    <t>Bezpieczeństo publiczne i ochrona przeciwpożarowa</t>
  </si>
  <si>
    <t>Dywidendy</t>
  </si>
  <si>
    <t>Wpływy z dywidend</t>
  </si>
  <si>
    <t xml:space="preserve">Otrzymane spadki, zapisy i darowizny w postaci pieniężnej </t>
  </si>
  <si>
    <t xml:space="preserve">Gimnazja </t>
  </si>
  <si>
    <t>Wpływy z opłaty produktowej</t>
  </si>
  <si>
    <t>Wpływy i wydatki związane z gromadzeniem środków z opłat produktowych</t>
  </si>
  <si>
    <t>Plan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</si>
</sst>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6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left" vertical="center" wrapText="1"/>
      <protection locked="0"/>
    </xf>
    <xf numFmtId="49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ill="1" applyBorder="1" applyAlignment="1" applyProtection="1">
      <alignment horizontal="center" vertical="center" wrapText="1"/>
      <protection locked="0"/>
    </xf>
    <xf numFmtId="49" fontId="0" fillId="17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7" borderId="14" xfId="0" applyNumberFormat="1" applyFill="1" applyBorder="1" applyAlignment="1" applyProtection="1">
      <alignment horizontal="left" vertical="center" wrapText="1"/>
      <protection locked="0"/>
    </xf>
    <xf numFmtId="49" fontId="0" fillId="17" borderId="13" xfId="0" applyNumberFormat="1" applyFill="1" applyBorder="1" applyAlignment="1" applyProtection="1">
      <alignment horizontal="left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showGridLines="0" tabSelected="1" zoomScalePageLayoutView="0" workbookViewId="0" topLeftCell="A1">
      <selection activeCell="K15" sqref="K15"/>
    </sheetView>
  </sheetViews>
  <sheetFormatPr defaultColWidth="9.33203125" defaultRowHeight="12.75"/>
  <cols>
    <col min="1" max="1" width="0.82421875" style="0" customWidth="1"/>
    <col min="2" max="2" width="6.33203125" style="0" customWidth="1"/>
    <col min="3" max="3" width="10.66015625" style="0" customWidth="1"/>
    <col min="4" max="4" width="3.83203125" style="0" customWidth="1"/>
    <col min="5" max="5" width="2.5" style="0" customWidth="1"/>
    <col min="6" max="6" width="34.5" style="0" customWidth="1"/>
    <col min="7" max="7" width="0.4921875" style="0" customWidth="1"/>
    <col min="8" max="8" width="7" style="0" customWidth="1"/>
    <col min="9" max="10" width="15.83203125" style="0" customWidth="1"/>
    <col min="11" max="11" width="14" style="0" customWidth="1"/>
  </cols>
  <sheetData>
    <row r="1" spans="10:11" ht="12.75">
      <c r="J1" s="26" t="s">
        <v>167</v>
      </c>
      <c r="K1" s="27"/>
    </row>
    <row r="2" spans="1:8" ht="13.5" customHeight="1">
      <c r="A2" s="13"/>
      <c r="B2" s="13"/>
      <c r="C2" s="13"/>
      <c r="D2" s="13"/>
      <c r="E2" s="13"/>
      <c r="F2" s="13"/>
      <c r="G2" s="13"/>
      <c r="H2" s="13"/>
    </row>
    <row r="3" spans="1:11" ht="13.5" customHeight="1">
      <c r="A3" s="12" t="s">
        <v>166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.5" customHeight="1">
      <c r="A4" s="13"/>
      <c r="B4" s="13"/>
      <c r="C4" s="13"/>
      <c r="D4" s="14"/>
      <c r="E4" s="14"/>
      <c r="F4" s="14"/>
      <c r="G4" s="14"/>
      <c r="K4" s="6" t="s">
        <v>168</v>
      </c>
    </row>
    <row r="5" spans="2:11" ht="20.25" customHeight="1">
      <c r="B5" s="4" t="s">
        <v>0</v>
      </c>
      <c r="C5" s="4" t="s">
        <v>1</v>
      </c>
      <c r="D5" s="31" t="s">
        <v>2</v>
      </c>
      <c r="E5" s="31"/>
      <c r="F5" s="31" t="s">
        <v>3</v>
      </c>
      <c r="G5" s="31"/>
      <c r="H5" s="31"/>
      <c r="I5" s="5" t="s">
        <v>185</v>
      </c>
      <c r="J5" s="5" t="s">
        <v>164</v>
      </c>
      <c r="K5" s="5" t="s">
        <v>165</v>
      </c>
    </row>
    <row r="6" spans="2:11" ht="11.25" customHeight="1">
      <c r="B6" s="8" t="s">
        <v>4</v>
      </c>
      <c r="C6" s="8" t="s">
        <v>5</v>
      </c>
      <c r="D6" s="15" t="s">
        <v>6</v>
      </c>
      <c r="E6" s="15"/>
      <c r="F6" s="15" t="s">
        <v>7</v>
      </c>
      <c r="G6" s="15"/>
      <c r="H6" s="15"/>
      <c r="I6" s="9">
        <v>5</v>
      </c>
      <c r="J6" s="9">
        <v>6</v>
      </c>
      <c r="K6" s="9">
        <v>7</v>
      </c>
    </row>
    <row r="7" spans="2:11" ht="13.5" customHeight="1">
      <c r="B7" s="28" t="s">
        <v>8</v>
      </c>
      <c r="C7" s="28"/>
      <c r="D7" s="28"/>
      <c r="E7" s="28"/>
      <c r="F7" s="28"/>
      <c r="G7" s="28"/>
      <c r="H7" s="28"/>
      <c r="I7" s="3"/>
      <c r="J7" s="3"/>
      <c r="K7" s="3"/>
    </row>
    <row r="8" spans="2:11" ht="13.5" customHeight="1">
      <c r="B8" s="1" t="s">
        <v>9</v>
      </c>
      <c r="C8" s="2"/>
      <c r="D8" s="24"/>
      <c r="E8" s="24"/>
      <c r="F8" s="18" t="s">
        <v>10</v>
      </c>
      <c r="G8" s="18"/>
      <c r="H8" s="18"/>
      <c r="I8" s="10">
        <f>SUM(I9)</f>
        <v>9899.39</v>
      </c>
      <c r="J8" s="10">
        <f>SUM(J9)</f>
        <v>9886.09</v>
      </c>
      <c r="K8" s="10">
        <f>ROUND(((J8/I8)*100),2)</f>
        <v>99.87</v>
      </c>
    </row>
    <row r="9" spans="2:11" ht="13.5" customHeight="1">
      <c r="B9" s="2"/>
      <c r="C9" s="1" t="s">
        <v>11</v>
      </c>
      <c r="D9" s="24"/>
      <c r="E9" s="24"/>
      <c r="F9" s="18" t="s">
        <v>12</v>
      </c>
      <c r="G9" s="18"/>
      <c r="H9" s="18"/>
      <c r="I9" s="10">
        <f>SUM(I10:I12)</f>
        <v>9899.39</v>
      </c>
      <c r="J9" s="10">
        <f>SUM(J10:J12)</f>
        <v>9886.09</v>
      </c>
      <c r="K9" s="10">
        <f aca="true" t="shared" si="0" ref="K9:K72">ROUND(((J9/I9)*100),2)</f>
        <v>99.87</v>
      </c>
    </row>
    <row r="10" spans="2:11" ht="61.5" customHeight="1">
      <c r="B10" s="2"/>
      <c r="C10" s="2"/>
      <c r="D10" s="16" t="s">
        <v>13</v>
      </c>
      <c r="E10" s="16"/>
      <c r="F10" s="18" t="s">
        <v>14</v>
      </c>
      <c r="G10" s="18"/>
      <c r="H10" s="18"/>
      <c r="I10" s="10">
        <v>1300</v>
      </c>
      <c r="J10" s="10">
        <v>1286.12</v>
      </c>
      <c r="K10" s="10">
        <f t="shared" si="0"/>
        <v>98.93</v>
      </c>
    </row>
    <row r="11" spans="2:11" ht="13.5" customHeight="1">
      <c r="B11" s="2"/>
      <c r="C11" s="2"/>
      <c r="D11" s="19" t="s">
        <v>23</v>
      </c>
      <c r="E11" s="20"/>
      <c r="F11" s="21" t="s">
        <v>24</v>
      </c>
      <c r="G11" s="22"/>
      <c r="H11" s="23"/>
      <c r="I11" s="10">
        <v>0</v>
      </c>
      <c r="J11" s="10">
        <v>0.58</v>
      </c>
      <c r="K11" s="10">
        <v>0</v>
      </c>
    </row>
    <row r="12" spans="2:11" ht="54.75" customHeight="1">
      <c r="B12" s="2"/>
      <c r="C12" s="2"/>
      <c r="D12" s="16" t="s">
        <v>15</v>
      </c>
      <c r="E12" s="16"/>
      <c r="F12" s="18" t="s">
        <v>16</v>
      </c>
      <c r="G12" s="18"/>
      <c r="H12" s="18"/>
      <c r="I12" s="10">
        <v>8599.39</v>
      </c>
      <c r="J12" s="10">
        <v>8599.39</v>
      </c>
      <c r="K12" s="10">
        <f t="shared" si="0"/>
        <v>100</v>
      </c>
    </row>
    <row r="13" spans="2:11" ht="13.5" customHeight="1">
      <c r="B13" s="1" t="s">
        <v>17</v>
      </c>
      <c r="C13" s="2"/>
      <c r="D13" s="24"/>
      <c r="E13" s="24"/>
      <c r="F13" s="18" t="s">
        <v>18</v>
      </c>
      <c r="G13" s="18"/>
      <c r="H13" s="18"/>
      <c r="I13" s="10">
        <f>SUM(I14)</f>
        <v>38076</v>
      </c>
      <c r="J13" s="10">
        <f>SUM(J14)</f>
        <v>19902.94</v>
      </c>
      <c r="K13" s="10">
        <f t="shared" si="0"/>
        <v>52.27</v>
      </c>
    </row>
    <row r="14" spans="2:11" ht="13.5" customHeight="1">
      <c r="B14" s="2"/>
      <c r="C14" s="1" t="s">
        <v>19</v>
      </c>
      <c r="D14" s="24"/>
      <c r="E14" s="24"/>
      <c r="F14" s="18" t="s">
        <v>20</v>
      </c>
      <c r="G14" s="18"/>
      <c r="H14" s="18"/>
      <c r="I14" s="10">
        <f>SUM(I15:I17)</f>
        <v>38076</v>
      </c>
      <c r="J14" s="10">
        <f>SUM(J15:J17)</f>
        <v>19902.94</v>
      </c>
      <c r="K14" s="10">
        <f t="shared" si="0"/>
        <v>52.27</v>
      </c>
    </row>
    <row r="15" spans="2:11" ht="34.5" customHeight="1">
      <c r="B15" s="2"/>
      <c r="C15" s="2"/>
      <c r="D15" s="16" t="s">
        <v>21</v>
      </c>
      <c r="E15" s="16"/>
      <c r="F15" s="18" t="s">
        <v>22</v>
      </c>
      <c r="G15" s="18"/>
      <c r="H15" s="18"/>
      <c r="I15" s="10">
        <v>9</v>
      </c>
      <c r="J15" s="10">
        <v>8.76</v>
      </c>
      <c r="K15" s="10">
        <f t="shared" si="0"/>
        <v>97.33</v>
      </c>
    </row>
    <row r="16" spans="2:11" ht="64.5" customHeight="1">
      <c r="B16" s="2"/>
      <c r="C16" s="2"/>
      <c r="D16" s="16" t="s">
        <v>13</v>
      </c>
      <c r="E16" s="16"/>
      <c r="F16" s="18" t="s">
        <v>14</v>
      </c>
      <c r="G16" s="18"/>
      <c r="H16" s="18"/>
      <c r="I16" s="10">
        <v>38017</v>
      </c>
      <c r="J16" s="10">
        <v>19885.36</v>
      </c>
      <c r="K16" s="10">
        <f t="shared" si="0"/>
        <v>52.31</v>
      </c>
    </row>
    <row r="17" spans="2:11" ht="15" customHeight="1">
      <c r="B17" s="2"/>
      <c r="C17" s="2"/>
      <c r="D17" s="16" t="s">
        <v>23</v>
      </c>
      <c r="E17" s="16"/>
      <c r="F17" s="18" t="s">
        <v>24</v>
      </c>
      <c r="G17" s="18"/>
      <c r="H17" s="18"/>
      <c r="I17" s="10">
        <v>50</v>
      </c>
      <c r="J17" s="10">
        <v>8.82</v>
      </c>
      <c r="K17" s="10">
        <f t="shared" si="0"/>
        <v>17.64</v>
      </c>
    </row>
    <row r="18" spans="2:11" ht="13.5" customHeight="1">
      <c r="B18" s="1" t="s">
        <v>25</v>
      </c>
      <c r="C18" s="2"/>
      <c r="D18" s="24"/>
      <c r="E18" s="24"/>
      <c r="F18" s="18" t="s">
        <v>26</v>
      </c>
      <c r="G18" s="18"/>
      <c r="H18" s="18"/>
      <c r="I18" s="10">
        <f>SUM(I19,I21,I24)</f>
        <v>207320</v>
      </c>
      <c r="J18" s="10">
        <f>SUM(J19,J21,J24)</f>
        <v>64594.57000000001</v>
      </c>
      <c r="K18" s="10">
        <f t="shared" si="0"/>
        <v>31.16</v>
      </c>
    </row>
    <row r="19" spans="2:11" ht="13.5" customHeight="1">
      <c r="B19" s="2"/>
      <c r="C19" s="1" t="s">
        <v>27</v>
      </c>
      <c r="D19" s="24"/>
      <c r="E19" s="24"/>
      <c r="F19" s="18" t="s">
        <v>28</v>
      </c>
      <c r="G19" s="18"/>
      <c r="H19" s="18"/>
      <c r="I19" s="10">
        <f>SUM(I20)</f>
        <v>42820</v>
      </c>
      <c r="J19" s="10">
        <f>SUM(J20)</f>
        <v>23051</v>
      </c>
      <c r="K19" s="10">
        <f t="shared" si="0"/>
        <v>53.83</v>
      </c>
    </row>
    <row r="20" spans="2:11" ht="55.5" customHeight="1">
      <c r="B20" s="2"/>
      <c r="C20" s="2"/>
      <c r="D20" s="16" t="s">
        <v>15</v>
      </c>
      <c r="E20" s="16"/>
      <c r="F20" s="18" t="s">
        <v>16</v>
      </c>
      <c r="G20" s="18"/>
      <c r="H20" s="18"/>
      <c r="I20" s="10">
        <v>42820</v>
      </c>
      <c r="J20" s="10">
        <v>23051</v>
      </c>
      <c r="K20" s="10">
        <f t="shared" si="0"/>
        <v>53.83</v>
      </c>
    </row>
    <row r="21" spans="2:11" ht="13.5" customHeight="1">
      <c r="B21" s="2"/>
      <c r="C21" s="1" t="s">
        <v>29</v>
      </c>
      <c r="D21" s="24"/>
      <c r="E21" s="24"/>
      <c r="F21" s="18" t="s">
        <v>30</v>
      </c>
      <c r="G21" s="18"/>
      <c r="H21" s="18"/>
      <c r="I21" s="10">
        <f>SUM(I22:I23)</f>
        <v>4500</v>
      </c>
      <c r="J21" s="10">
        <f>SUM(J22:J23)</f>
        <v>4013.02</v>
      </c>
      <c r="K21" s="10">
        <f t="shared" si="0"/>
        <v>89.18</v>
      </c>
    </row>
    <row r="22" spans="2:11" ht="13.5" customHeight="1">
      <c r="B22" s="2"/>
      <c r="C22" s="1"/>
      <c r="D22" s="19" t="s">
        <v>23</v>
      </c>
      <c r="E22" s="25"/>
      <c r="F22" s="21" t="s">
        <v>24</v>
      </c>
      <c r="G22" s="22"/>
      <c r="H22" s="23"/>
      <c r="I22" s="10">
        <v>0</v>
      </c>
      <c r="J22" s="10">
        <v>0.93</v>
      </c>
      <c r="K22" s="10">
        <v>0</v>
      </c>
    </row>
    <row r="23" spans="2:11" ht="15" customHeight="1">
      <c r="B23" s="2"/>
      <c r="C23" s="2"/>
      <c r="D23" s="16" t="s">
        <v>31</v>
      </c>
      <c r="E23" s="16"/>
      <c r="F23" s="18" t="s">
        <v>32</v>
      </c>
      <c r="G23" s="18"/>
      <c r="H23" s="18"/>
      <c r="I23" s="10">
        <v>4500</v>
      </c>
      <c r="J23" s="10">
        <v>4012.09</v>
      </c>
      <c r="K23" s="10">
        <f t="shared" si="0"/>
        <v>89.16</v>
      </c>
    </row>
    <row r="24" spans="2:11" ht="13.5" customHeight="1">
      <c r="B24" s="2"/>
      <c r="C24" s="1" t="s">
        <v>33</v>
      </c>
      <c r="D24" s="24"/>
      <c r="E24" s="24"/>
      <c r="F24" s="18" t="s">
        <v>12</v>
      </c>
      <c r="G24" s="18"/>
      <c r="H24" s="18"/>
      <c r="I24" s="10">
        <f>SUM(I25)</f>
        <v>160000</v>
      </c>
      <c r="J24" s="10">
        <f>SUM(J25)</f>
        <v>37530.55</v>
      </c>
      <c r="K24" s="10">
        <f t="shared" si="0"/>
        <v>23.46</v>
      </c>
    </row>
    <row r="25" spans="2:11" ht="15" customHeight="1">
      <c r="B25" s="2"/>
      <c r="C25" s="2"/>
      <c r="D25" s="16" t="s">
        <v>31</v>
      </c>
      <c r="E25" s="16"/>
      <c r="F25" s="18" t="s">
        <v>32</v>
      </c>
      <c r="G25" s="18"/>
      <c r="H25" s="18"/>
      <c r="I25" s="10">
        <v>160000</v>
      </c>
      <c r="J25" s="10">
        <v>37530.55</v>
      </c>
      <c r="K25" s="10">
        <f t="shared" si="0"/>
        <v>23.46</v>
      </c>
    </row>
    <row r="26" spans="2:11" ht="29.25" customHeight="1">
      <c r="B26" s="1" t="s">
        <v>34</v>
      </c>
      <c r="C26" s="2"/>
      <c r="D26" s="24"/>
      <c r="E26" s="24"/>
      <c r="F26" s="18" t="s">
        <v>35</v>
      </c>
      <c r="G26" s="18"/>
      <c r="H26" s="18"/>
      <c r="I26" s="10">
        <v>13483</v>
      </c>
      <c r="J26" s="10">
        <f>SUM(J27,J29)</f>
        <v>12931</v>
      </c>
      <c r="K26" s="10">
        <f t="shared" si="0"/>
        <v>95.91</v>
      </c>
    </row>
    <row r="27" spans="2:11" ht="28.5" customHeight="1">
      <c r="B27" s="2"/>
      <c r="C27" s="1" t="s">
        <v>36</v>
      </c>
      <c r="D27" s="24"/>
      <c r="E27" s="24"/>
      <c r="F27" s="18" t="s">
        <v>37</v>
      </c>
      <c r="G27" s="18"/>
      <c r="H27" s="18"/>
      <c r="I27" s="10">
        <f>SUM(I28)</f>
        <v>1110</v>
      </c>
      <c r="J27" s="10">
        <f>SUM(J28)</f>
        <v>558</v>
      </c>
      <c r="K27" s="10">
        <f t="shared" si="0"/>
        <v>50.27</v>
      </c>
    </row>
    <row r="28" spans="2:11" ht="54" customHeight="1">
      <c r="B28" s="2"/>
      <c r="C28" s="2"/>
      <c r="D28" s="16" t="s">
        <v>15</v>
      </c>
      <c r="E28" s="16"/>
      <c r="F28" s="18" t="s">
        <v>16</v>
      </c>
      <c r="G28" s="18"/>
      <c r="H28" s="18"/>
      <c r="I28" s="10">
        <v>1110</v>
      </c>
      <c r="J28" s="10">
        <v>558</v>
      </c>
      <c r="K28" s="10">
        <f t="shared" si="0"/>
        <v>50.27</v>
      </c>
    </row>
    <row r="29" spans="2:11" ht="13.5" customHeight="1">
      <c r="B29" s="2"/>
      <c r="C29" s="1" t="s">
        <v>38</v>
      </c>
      <c r="D29" s="24"/>
      <c r="E29" s="24"/>
      <c r="F29" s="18" t="s">
        <v>39</v>
      </c>
      <c r="G29" s="18"/>
      <c r="H29" s="18"/>
      <c r="I29" s="10">
        <f>SUM(I30)</f>
        <v>12373</v>
      </c>
      <c r="J29" s="10">
        <f>SUM(J30)</f>
        <v>12373</v>
      </c>
      <c r="K29" s="10">
        <f t="shared" si="0"/>
        <v>100</v>
      </c>
    </row>
    <row r="30" spans="2:11" ht="57" customHeight="1">
      <c r="B30" s="2"/>
      <c r="C30" s="2"/>
      <c r="D30" s="16" t="s">
        <v>15</v>
      </c>
      <c r="E30" s="16"/>
      <c r="F30" s="18" t="s">
        <v>16</v>
      </c>
      <c r="G30" s="18"/>
      <c r="H30" s="18"/>
      <c r="I30" s="10">
        <v>12373</v>
      </c>
      <c r="J30" s="10">
        <v>12373</v>
      </c>
      <c r="K30" s="10">
        <f t="shared" si="0"/>
        <v>100</v>
      </c>
    </row>
    <row r="31" spans="2:11" ht="24.75" customHeight="1">
      <c r="B31" s="8" t="s">
        <v>169</v>
      </c>
      <c r="C31" s="2"/>
      <c r="D31" s="24"/>
      <c r="E31" s="24"/>
      <c r="F31" s="17" t="s">
        <v>178</v>
      </c>
      <c r="G31" s="18"/>
      <c r="H31" s="18"/>
      <c r="I31" s="10">
        <f>SUM(I32)</f>
        <v>0</v>
      </c>
      <c r="J31" s="10">
        <f>SUM(J32)</f>
        <v>409.4</v>
      </c>
      <c r="K31" s="10">
        <v>0</v>
      </c>
    </row>
    <row r="32" spans="2:11" ht="14.25" customHeight="1">
      <c r="B32" s="2"/>
      <c r="C32" s="8" t="s">
        <v>170</v>
      </c>
      <c r="D32" s="24"/>
      <c r="E32" s="24"/>
      <c r="F32" s="17" t="s">
        <v>177</v>
      </c>
      <c r="G32" s="18"/>
      <c r="H32" s="18"/>
      <c r="I32" s="10">
        <f>SUM(I33:I34)</f>
        <v>0</v>
      </c>
      <c r="J32" s="10">
        <f>SUM(J33:J34)</f>
        <v>409.4</v>
      </c>
      <c r="K32" s="10">
        <v>0</v>
      </c>
    </row>
    <row r="33" spans="2:11" ht="15" customHeight="1">
      <c r="B33" s="2"/>
      <c r="C33" s="2"/>
      <c r="D33" s="15" t="s">
        <v>23</v>
      </c>
      <c r="E33" s="16"/>
      <c r="F33" s="17" t="s">
        <v>24</v>
      </c>
      <c r="G33" s="18"/>
      <c r="H33" s="18"/>
      <c r="I33" s="10">
        <v>0</v>
      </c>
      <c r="J33" s="10">
        <v>7.7</v>
      </c>
      <c r="K33" s="10">
        <v>0</v>
      </c>
    </row>
    <row r="34" spans="2:11" ht="15" customHeight="1">
      <c r="B34" s="2"/>
      <c r="C34" s="2"/>
      <c r="D34" s="15" t="s">
        <v>31</v>
      </c>
      <c r="E34" s="16"/>
      <c r="F34" s="17" t="s">
        <v>32</v>
      </c>
      <c r="G34" s="18"/>
      <c r="H34" s="18"/>
      <c r="I34" s="10">
        <v>0</v>
      </c>
      <c r="J34" s="10">
        <v>401.7</v>
      </c>
      <c r="K34" s="10">
        <v>0</v>
      </c>
    </row>
    <row r="35" spans="2:11" ht="38.25" customHeight="1">
      <c r="B35" s="1" t="s">
        <v>40</v>
      </c>
      <c r="C35" s="2"/>
      <c r="D35" s="24"/>
      <c r="E35" s="24"/>
      <c r="F35" s="18" t="s">
        <v>41</v>
      </c>
      <c r="G35" s="18"/>
      <c r="H35" s="18"/>
      <c r="I35" s="10">
        <f>SUM(I36,I40,I51,I58,I61)</f>
        <v>4843532</v>
      </c>
      <c r="J35" s="10">
        <f>SUM(J36,J40,J51,J58,J61)</f>
        <v>2481210.14</v>
      </c>
      <c r="K35" s="10">
        <f t="shared" si="0"/>
        <v>51.23</v>
      </c>
    </row>
    <row r="36" spans="2:11" ht="50.25" customHeight="1">
      <c r="B36" s="2"/>
      <c r="C36" s="1" t="s">
        <v>42</v>
      </c>
      <c r="D36" s="24"/>
      <c r="E36" s="24"/>
      <c r="F36" s="18" t="s">
        <v>43</v>
      </c>
      <c r="G36" s="18"/>
      <c r="H36" s="18"/>
      <c r="I36" s="10">
        <f>SUM(I37:I39)</f>
        <v>1334100</v>
      </c>
      <c r="J36" s="10">
        <f>SUM(J37:J39)</f>
        <v>680662</v>
      </c>
      <c r="K36" s="10">
        <f t="shared" si="0"/>
        <v>51.02</v>
      </c>
    </row>
    <row r="37" spans="2:11" ht="15" customHeight="1">
      <c r="B37" s="2"/>
      <c r="C37" s="2"/>
      <c r="D37" s="16" t="s">
        <v>44</v>
      </c>
      <c r="E37" s="16"/>
      <c r="F37" s="18" t="s">
        <v>45</v>
      </c>
      <c r="G37" s="18"/>
      <c r="H37" s="18"/>
      <c r="I37" s="10">
        <v>1300000</v>
      </c>
      <c r="J37" s="10">
        <v>662180</v>
      </c>
      <c r="K37" s="10">
        <f t="shared" si="0"/>
        <v>50.94</v>
      </c>
    </row>
    <row r="38" spans="2:11" ht="15" customHeight="1">
      <c r="B38" s="2"/>
      <c r="C38" s="2"/>
      <c r="D38" s="16" t="s">
        <v>46</v>
      </c>
      <c r="E38" s="16"/>
      <c r="F38" s="18" t="s">
        <v>47</v>
      </c>
      <c r="G38" s="18"/>
      <c r="H38" s="18"/>
      <c r="I38" s="10">
        <v>3100</v>
      </c>
      <c r="J38" s="10">
        <v>1452</v>
      </c>
      <c r="K38" s="10">
        <f t="shared" si="0"/>
        <v>46.84</v>
      </c>
    </row>
    <row r="39" spans="2:11" ht="15" customHeight="1">
      <c r="B39" s="2"/>
      <c r="C39" s="2"/>
      <c r="D39" s="16" t="s">
        <v>48</v>
      </c>
      <c r="E39" s="16"/>
      <c r="F39" s="18" t="s">
        <v>49</v>
      </c>
      <c r="G39" s="18"/>
      <c r="H39" s="18"/>
      <c r="I39" s="10">
        <v>31000</v>
      </c>
      <c r="J39" s="10">
        <v>17030</v>
      </c>
      <c r="K39" s="10">
        <f t="shared" si="0"/>
        <v>54.94</v>
      </c>
    </row>
    <row r="40" spans="2:11" ht="47.25" customHeight="1">
      <c r="B40" s="2"/>
      <c r="C40" s="1" t="s">
        <v>50</v>
      </c>
      <c r="D40" s="24"/>
      <c r="E40" s="24"/>
      <c r="F40" s="18" t="s">
        <v>51</v>
      </c>
      <c r="G40" s="18"/>
      <c r="H40" s="18"/>
      <c r="I40" s="10">
        <f>SUM(I41:I50)</f>
        <v>507200</v>
      </c>
      <c r="J40" s="10">
        <f>SUM(J41:J50)</f>
        <v>353151.32</v>
      </c>
      <c r="K40" s="10">
        <f t="shared" si="0"/>
        <v>69.63</v>
      </c>
    </row>
    <row r="41" spans="2:11" ht="15" customHeight="1">
      <c r="B41" s="2"/>
      <c r="C41" s="2"/>
      <c r="D41" s="16" t="s">
        <v>44</v>
      </c>
      <c r="E41" s="16"/>
      <c r="F41" s="18" t="s">
        <v>45</v>
      </c>
      <c r="G41" s="18"/>
      <c r="H41" s="18"/>
      <c r="I41" s="10">
        <v>250000</v>
      </c>
      <c r="J41" s="10">
        <v>158851.3</v>
      </c>
      <c r="K41" s="10">
        <f t="shared" si="0"/>
        <v>63.54</v>
      </c>
    </row>
    <row r="42" spans="2:11" ht="15" customHeight="1">
      <c r="B42" s="2"/>
      <c r="C42" s="2"/>
      <c r="D42" s="16" t="s">
        <v>46</v>
      </c>
      <c r="E42" s="16"/>
      <c r="F42" s="18" t="s">
        <v>47</v>
      </c>
      <c r="G42" s="18"/>
      <c r="H42" s="18"/>
      <c r="I42" s="10">
        <v>147000</v>
      </c>
      <c r="J42" s="10">
        <v>107182.68</v>
      </c>
      <c r="K42" s="10">
        <f t="shared" si="0"/>
        <v>72.91</v>
      </c>
    </row>
    <row r="43" spans="2:11" ht="15" customHeight="1">
      <c r="B43" s="2"/>
      <c r="C43" s="2"/>
      <c r="D43" s="16" t="s">
        <v>48</v>
      </c>
      <c r="E43" s="16"/>
      <c r="F43" s="18" t="s">
        <v>49</v>
      </c>
      <c r="G43" s="18"/>
      <c r="H43" s="18"/>
      <c r="I43" s="10">
        <v>6000</v>
      </c>
      <c r="J43" s="10">
        <v>4091.34</v>
      </c>
      <c r="K43" s="10">
        <f t="shared" si="0"/>
        <v>68.19</v>
      </c>
    </row>
    <row r="44" spans="2:11" ht="15" customHeight="1">
      <c r="B44" s="2"/>
      <c r="C44" s="2"/>
      <c r="D44" s="16" t="s">
        <v>52</v>
      </c>
      <c r="E44" s="16"/>
      <c r="F44" s="18" t="s">
        <v>53</v>
      </c>
      <c r="G44" s="18"/>
      <c r="H44" s="18"/>
      <c r="I44" s="10">
        <v>40000</v>
      </c>
      <c r="J44" s="10">
        <v>33145.7</v>
      </c>
      <c r="K44" s="10">
        <f t="shared" si="0"/>
        <v>82.86</v>
      </c>
    </row>
    <row r="45" spans="2:11" ht="15" customHeight="1">
      <c r="B45" s="2"/>
      <c r="C45" s="2"/>
      <c r="D45" s="16" t="s">
        <v>54</v>
      </c>
      <c r="E45" s="16"/>
      <c r="F45" s="18" t="s">
        <v>55</v>
      </c>
      <c r="G45" s="18"/>
      <c r="H45" s="18"/>
      <c r="I45" s="10">
        <v>20000</v>
      </c>
      <c r="J45" s="10">
        <v>14621</v>
      </c>
      <c r="K45" s="10">
        <f t="shared" si="0"/>
        <v>73.11</v>
      </c>
    </row>
    <row r="46" spans="2:11" ht="15" customHeight="1">
      <c r="B46" s="2"/>
      <c r="C46" s="2"/>
      <c r="D46" s="16" t="s">
        <v>56</v>
      </c>
      <c r="E46" s="16"/>
      <c r="F46" s="18" t="s">
        <v>57</v>
      </c>
      <c r="G46" s="18"/>
      <c r="H46" s="18"/>
      <c r="I46" s="10">
        <v>100</v>
      </c>
      <c r="J46" s="10">
        <v>0</v>
      </c>
      <c r="K46" s="10">
        <f t="shared" si="0"/>
        <v>0</v>
      </c>
    </row>
    <row r="47" spans="2:11" ht="15" customHeight="1">
      <c r="B47" s="2"/>
      <c r="C47" s="2"/>
      <c r="D47" s="16" t="s">
        <v>58</v>
      </c>
      <c r="E47" s="16"/>
      <c r="F47" s="18" t="s">
        <v>59</v>
      </c>
      <c r="G47" s="18"/>
      <c r="H47" s="18"/>
      <c r="I47" s="10">
        <v>100</v>
      </c>
      <c r="J47" s="10">
        <v>0</v>
      </c>
      <c r="K47" s="10">
        <f t="shared" si="0"/>
        <v>0</v>
      </c>
    </row>
    <row r="48" spans="2:11" ht="15" customHeight="1">
      <c r="B48" s="2"/>
      <c r="C48" s="2"/>
      <c r="D48" s="16" t="s">
        <v>60</v>
      </c>
      <c r="E48" s="16"/>
      <c r="F48" s="18" t="s">
        <v>61</v>
      </c>
      <c r="G48" s="18"/>
      <c r="H48" s="18"/>
      <c r="I48" s="10">
        <v>40000</v>
      </c>
      <c r="J48" s="10">
        <v>32306</v>
      </c>
      <c r="K48" s="10">
        <f t="shared" si="0"/>
        <v>80.77</v>
      </c>
    </row>
    <row r="49" spans="2:11" ht="15" customHeight="1">
      <c r="B49" s="2"/>
      <c r="C49" s="2"/>
      <c r="D49" s="16" t="s">
        <v>62</v>
      </c>
      <c r="E49" s="16"/>
      <c r="F49" s="18" t="s">
        <v>63</v>
      </c>
      <c r="G49" s="18"/>
      <c r="H49" s="18"/>
      <c r="I49" s="10">
        <v>2000</v>
      </c>
      <c r="J49" s="10">
        <v>1542.6</v>
      </c>
      <c r="K49" s="10">
        <f t="shared" si="0"/>
        <v>77.13</v>
      </c>
    </row>
    <row r="50" spans="2:11" ht="25.5" customHeight="1">
      <c r="B50" s="2"/>
      <c r="C50" s="2"/>
      <c r="D50" s="16" t="s">
        <v>64</v>
      </c>
      <c r="E50" s="16"/>
      <c r="F50" s="18" t="s">
        <v>65</v>
      </c>
      <c r="G50" s="18"/>
      <c r="H50" s="18"/>
      <c r="I50" s="10">
        <v>2000</v>
      </c>
      <c r="J50" s="10">
        <v>1410.7</v>
      </c>
      <c r="K50" s="10">
        <f t="shared" si="0"/>
        <v>70.54</v>
      </c>
    </row>
    <row r="51" spans="2:11" ht="36" customHeight="1">
      <c r="B51" s="2"/>
      <c r="C51" s="1" t="s">
        <v>66</v>
      </c>
      <c r="D51" s="24"/>
      <c r="E51" s="24"/>
      <c r="F51" s="18" t="s">
        <v>67</v>
      </c>
      <c r="G51" s="18"/>
      <c r="H51" s="18"/>
      <c r="I51" s="10">
        <f>SUM(I52:I57)</f>
        <v>419700</v>
      </c>
      <c r="J51" s="10">
        <f>SUM(J52:J57)</f>
        <v>216541.05</v>
      </c>
      <c r="K51" s="10">
        <f t="shared" si="0"/>
        <v>51.59</v>
      </c>
    </row>
    <row r="52" spans="2:11" ht="15" customHeight="1">
      <c r="B52" s="2"/>
      <c r="C52" s="2"/>
      <c r="D52" s="16" t="s">
        <v>68</v>
      </c>
      <c r="E52" s="16"/>
      <c r="F52" s="18" t="s">
        <v>69</v>
      </c>
      <c r="G52" s="18"/>
      <c r="H52" s="18"/>
      <c r="I52" s="10">
        <v>10000</v>
      </c>
      <c r="J52" s="10">
        <v>5361</v>
      </c>
      <c r="K52" s="10">
        <f t="shared" si="0"/>
        <v>53.61</v>
      </c>
    </row>
    <row r="53" spans="2:11" ht="15" customHeight="1">
      <c r="B53" s="2"/>
      <c r="C53" s="2"/>
      <c r="D53" s="16" t="s">
        <v>70</v>
      </c>
      <c r="E53" s="16"/>
      <c r="F53" s="18" t="s">
        <v>71</v>
      </c>
      <c r="G53" s="18"/>
      <c r="H53" s="18"/>
      <c r="I53" s="10">
        <v>8000</v>
      </c>
      <c r="J53" s="10">
        <v>1133.4</v>
      </c>
      <c r="K53" s="10">
        <f t="shared" si="0"/>
        <v>14.17</v>
      </c>
    </row>
    <row r="54" spans="2:11" ht="25.5" customHeight="1">
      <c r="B54" s="2"/>
      <c r="C54" s="2"/>
      <c r="D54" s="16" t="s">
        <v>72</v>
      </c>
      <c r="E54" s="16"/>
      <c r="F54" s="18" t="s">
        <v>73</v>
      </c>
      <c r="G54" s="18"/>
      <c r="H54" s="18"/>
      <c r="I54" s="10">
        <v>35000</v>
      </c>
      <c r="J54" s="10">
        <v>24598.87</v>
      </c>
      <c r="K54" s="10">
        <f t="shared" si="0"/>
        <v>70.28</v>
      </c>
    </row>
    <row r="55" spans="2:11" ht="36.75" customHeight="1">
      <c r="B55" s="2"/>
      <c r="C55" s="2"/>
      <c r="D55" s="16" t="s">
        <v>74</v>
      </c>
      <c r="E55" s="16"/>
      <c r="F55" s="18" t="s">
        <v>75</v>
      </c>
      <c r="G55" s="18"/>
      <c r="H55" s="18"/>
      <c r="I55" s="10">
        <v>366000</v>
      </c>
      <c r="J55" s="10">
        <v>183427.04</v>
      </c>
      <c r="K55" s="10">
        <f t="shared" si="0"/>
        <v>50.12</v>
      </c>
    </row>
    <row r="56" spans="2:11" ht="15" customHeight="1">
      <c r="B56" s="2"/>
      <c r="C56" s="2"/>
      <c r="D56" s="16" t="s">
        <v>62</v>
      </c>
      <c r="E56" s="16"/>
      <c r="F56" s="18" t="s">
        <v>63</v>
      </c>
      <c r="G56" s="18"/>
      <c r="H56" s="18"/>
      <c r="I56" s="10">
        <v>500</v>
      </c>
      <c r="J56" s="10">
        <v>1992.8</v>
      </c>
      <c r="K56" s="10">
        <f t="shared" si="0"/>
        <v>398.56</v>
      </c>
    </row>
    <row r="57" spans="2:11" ht="25.5" customHeight="1">
      <c r="B57" s="2"/>
      <c r="C57" s="2"/>
      <c r="D57" s="16" t="s">
        <v>64</v>
      </c>
      <c r="E57" s="16"/>
      <c r="F57" s="18" t="s">
        <v>65</v>
      </c>
      <c r="G57" s="18"/>
      <c r="H57" s="18"/>
      <c r="I57" s="10">
        <v>200</v>
      </c>
      <c r="J57" s="10">
        <v>27.94</v>
      </c>
      <c r="K57" s="10">
        <f t="shared" si="0"/>
        <v>13.97</v>
      </c>
    </row>
    <row r="58" spans="2:11" ht="27" customHeight="1">
      <c r="B58" s="2"/>
      <c r="C58" s="1" t="s">
        <v>76</v>
      </c>
      <c r="D58" s="24"/>
      <c r="E58" s="24"/>
      <c r="F58" s="18" t="s">
        <v>77</v>
      </c>
      <c r="G58" s="18"/>
      <c r="H58" s="18"/>
      <c r="I58" s="10">
        <f>SUM(I59:I60)</f>
        <v>2582532</v>
      </c>
      <c r="J58" s="10">
        <f>SUM(J59:J60)</f>
        <v>1144455.77</v>
      </c>
      <c r="K58" s="10">
        <f t="shared" si="0"/>
        <v>44.32</v>
      </c>
    </row>
    <row r="59" spans="2:11" ht="15" customHeight="1">
      <c r="B59" s="2"/>
      <c r="C59" s="2"/>
      <c r="D59" s="16" t="s">
        <v>78</v>
      </c>
      <c r="E59" s="16"/>
      <c r="F59" s="18" t="s">
        <v>79</v>
      </c>
      <c r="G59" s="18"/>
      <c r="H59" s="18"/>
      <c r="I59" s="10">
        <v>2581532</v>
      </c>
      <c r="J59" s="10">
        <v>1143495</v>
      </c>
      <c r="K59" s="10">
        <f t="shared" si="0"/>
        <v>44.3</v>
      </c>
    </row>
    <row r="60" spans="2:11" ht="15" customHeight="1">
      <c r="B60" s="2"/>
      <c r="C60" s="2"/>
      <c r="D60" s="16" t="s">
        <v>80</v>
      </c>
      <c r="E60" s="16"/>
      <c r="F60" s="18" t="s">
        <v>81</v>
      </c>
      <c r="G60" s="18"/>
      <c r="H60" s="18"/>
      <c r="I60" s="10">
        <v>1000</v>
      </c>
      <c r="J60" s="10">
        <v>960.77</v>
      </c>
      <c r="K60" s="10">
        <f t="shared" si="0"/>
        <v>96.08</v>
      </c>
    </row>
    <row r="61" spans="2:11" ht="14.25" customHeight="1">
      <c r="B61" s="2"/>
      <c r="C61" s="8" t="s">
        <v>171</v>
      </c>
      <c r="D61" s="24"/>
      <c r="E61" s="24"/>
      <c r="F61" s="17" t="s">
        <v>179</v>
      </c>
      <c r="G61" s="18"/>
      <c r="H61" s="18"/>
      <c r="I61" s="10">
        <f>SUM(I62)</f>
        <v>0</v>
      </c>
      <c r="J61" s="10">
        <f>SUM(J62)</f>
        <v>86400</v>
      </c>
      <c r="K61" s="10">
        <v>0</v>
      </c>
    </row>
    <row r="62" spans="2:11" ht="15" customHeight="1">
      <c r="B62" s="2"/>
      <c r="C62" s="2"/>
      <c r="D62" s="15" t="s">
        <v>172</v>
      </c>
      <c r="E62" s="16"/>
      <c r="F62" s="17" t="s">
        <v>180</v>
      </c>
      <c r="G62" s="18"/>
      <c r="H62" s="18"/>
      <c r="I62" s="10">
        <v>0</v>
      </c>
      <c r="J62" s="10">
        <v>86400</v>
      </c>
      <c r="K62" s="10">
        <v>0</v>
      </c>
    </row>
    <row r="63" spans="2:11" ht="13.5" customHeight="1">
      <c r="B63" s="1" t="s">
        <v>82</v>
      </c>
      <c r="C63" s="2"/>
      <c r="D63" s="24"/>
      <c r="E63" s="24"/>
      <c r="F63" s="18" t="s">
        <v>83</v>
      </c>
      <c r="G63" s="18"/>
      <c r="H63" s="18"/>
      <c r="I63" s="10">
        <f>SUM(I64,I66,I71,I68)</f>
        <v>6996629</v>
      </c>
      <c r="J63" s="10">
        <f>SUM(J64,J66,J71,J68)</f>
        <v>3953346.68</v>
      </c>
      <c r="K63" s="10">
        <f t="shared" si="0"/>
        <v>56.5</v>
      </c>
    </row>
    <row r="64" spans="2:11" ht="23.25" customHeight="1">
      <c r="B64" s="2"/>
      <c r="C64" s="1" t="s">
        <v>84</v>
      </c>
      <c r="D64" s="24"/>
      <c r="E64" s="24"/>
      <c r="F64" s="18" t="s">
        <v>85</v>
      </c>
      <c r="G64" s="18"/>
      <c r="H64" s="18"/>
      <c r="I64" s="10">
        <f>SUM(I65)</f>
        <v>3758763</v>
      </c>
      <c r="J64" s="10">
        <f>SUM(J65)</f>
        <v>2313088</v>
      </c>
      <c r="K64" s="10">
        <f t="shared" si="0"/>
        <v>61.54</v>
      </c>
    </row>
    <row r="65" spans="2:11" ht="15" customHeight="1">
      <c r="B65" s="2"/>
      <c r="C65" s="2"/>
      <c r="D65" s="16" t="s">
        <v>86</v>
      </c>
      <c r="E65" s="16"/>
      <c r="F65" s="18" t="s">
        <v>87</v>
      </c>
      <c r="G65" s="18"/>
      <c r="H65" s="18"/>
      <c r="I65" s="10">
        <v>3758763</v>
      </c>
      <c r="J65" s="10">
        <v>2313088</v>
      </c>
      <c r="K65" s="10">
        <f t="shared" si="0"/>
        <v>61.54</v>
      </c>
    </row>
    <row r="66" spans="2:11" ht="13.5" customHeight="1">
      <c r="B66" s="2"/>
      <c r="C66" s="1" t="s">
        <v>88</v>
      </c>
      <c r="D66" s="24"/>
      <c r="E66" s="24"/>
      <c r="F66" s="18" t="s">
        <v>89</v>
      </c>
      <c r="G66" s="18"/>
      <c r="H66" s="18"/>
      <c r="I66" s="10">
        <f>SUM(I67)</f>
        <v>3106458</v>
      </c>
      <c r="J66" s="10">
        <f>SUM(J67)</f>
        <v>1553232</v>
      </c>
      <c r="K66" s="10">
        <f t="shared" si="0"/>
        <v>50</v>
      </c>
    </row>
    <row r="67" spans="2:11" ht="15" customHeight="1">
      <c r="B67" s="2"/>
      <c r="C67" s="2"/>
      <c r="D67" s="16" t="s">
        <v>86</v>
      </c>
      <c r="E67" s="16"/>
      <c r="F67" s="18" t="s">
        <v>87</v>
      </c>
      <c r="G67" s="18"/>
      <c r="H67" s="18"/>
      <c r="I67" s="10">
        <v>3106458</v>
      </c>
      <c r="J67" s="10">
        <v>1553232</v>
      </c>
      <c r="K67" s="10">
        <f t="shared" si="0"/>
        <v>50</v>
      </c>
    </row>
    <row r="68" spans="2:11" ht="13.5" customHeight="1">
      <c r="B68" s="2"/>
      <c r="C68" s="1" t="s">
        <v>90</v>
      </c>
      <c r="D68" s="24"/>
      <c r="E68" s="24"/>
      <c r="F68" s="18" t="s">
        <v>91</v>
      </c>
      <c r="G68" s="18"/>
      <c r="H68" s="18"/>
      <c r="I68" s="10">
        <f>SUM(I69:I70)</f>
        <v>44688</v>
      </c>
      <c r="J68" s="10">
        <f>SUM(J69:J70)</f>
        <v>43664.68</v>
      </c>
      <c r="K68" s="10">
        <f t="shared" si="0"/>
        <v>97.71</v>
      </c>
    </row>
    <row r="69" spans="2:11" ht="15" customHeight="1">
      <c r="B69" s="2"/>
      <c r="C69" s="2"/>
      <c r="D69" s="16" t="s">
        <v>23</v>
      </c>
      <c r="E69" s="16"/>
      <c r="F69" s="18" t="s">
        <v>24</v>
      </c>
      <c r="G69" s="18"/>
      <c r="H69" s="18"/>
      <c r="I69" s="10">
        <v>10000</v>
      </c>
      <c r="J69" s="10">
        <v>8976.68</v>
      </c>
      <c r="K69" s="10">
        <f t="shared" si="0"/>
        <v>89.77</v>
      </c>
    </row>
    <row r="70" spans="2:11" ht="15" customHeight="1">
      <c r="B70" s="2"/>
      <c r="C70" s="2"/>
      <c r="D70" s="16" t="s">
        <v>31</v>
      </c>
      <c r="E70" s="16"/>
      <c r="F70" s="18" t="s">
        <v>32</v>
      </c>
      <c r="G70" s="18"/>
      <c r="H70" s="18"/>
      <c r="I70" s="10">
        <v>34688</v>
      </c>
      <c r="J70" s="10">
        <v>34688</v>
      </c>
      <c r="K70" s="10">
        <f t="shared" si="0"/>
        <v>100</v>
      </c>
    </row>
    <row r="71" spans="2:11" ht="13.5" customHeight="1">
      <c r="B71" s="2"/>
      <c r="C71" s="1" t="s">
        <v>92</v>
      </c>
      <c r="D71" s="24"/>
      <c r="E71" s="24"/>
      <c r="F71" s="18" t="s">
        <v>93</v>
      </c>
      <c r="G71" s="18"/>
      <c r="H71" s="18"/>
      <c r="I71" s="10">
        <f>SUM(I72)</f>
        <v>86720</v>
      </c>
      <c r="J71" s="10">
        <f>SUM(J72)</f>
        <v>43362</v>
      </c>
      <c r="K71" s="10">
        <f t="shared" si="0"/>
        <v>50</v>
      </c>
    </row>
    <row r="72" spans="2:11" ht="15" customHeight="1">
      <c r="B72" s="2"/>
      <c r="C72" s="2"/>
      <c r="D72" s="16" t="s">
        <v>86</v>
      </c>
      <c r="E72" s="16"/>
      <c r="F72" s="18" t="s">
        <v>87</v>
      </c>
      <c r="G72" s="18"/>
      <c r="H72" s="18"/>
      <c r="I72" s="10">
        <v>86720</v>
      </c>
      <c r="J72" s="10">
        <v>43362</v>
      </c>
      <c r="K72" s="10">
        <f t="shared" si="0"/>
        <v>50</v>
      </c>
    </row>
    <row r="73" spans="2:11" ht="13.5" customHeight="1">
      <c r="B73" s="1" t="s">
        <v>94</v>
      </c>
      <c r="C73" s="2"/>
      <c r="D73" s="24"/>
      <c r="E73" s="24"/>
      <c r="F73" s="18" t="s">
        <v>95</v>
      </c>
      <c r="G73" s="18"/>
      <c r="H73" s="18"/>
      <c r="I73" s="10">
        <f>SUM(I74,I78,I86,I89,I92,I80)</f>
        <v>401111</v>
      </c>
      <c r="J73" s="10">
        <f>SUM(J74,J78,J86,J89,J92,J80)</f>
        <v>231807.31</v>
      </c>
      <c r="K73" s="10">
        <f aca="true" t="shared" si="1" ref="K73:K136">ROUND(((J73/I73)*100),2)</f>
        <v>57.79</v>
      </c>
    </row>
    <row r="74" spans="2:11" ht="13.5" customHeight="1">
      <c r="B74" s="2"/>
      <c r="C74" s="1" t="s">
        <v>96</v>
      </c>
      <c r="D74" s="24"/>
      <c r="E74" s="24"/>
      <c r="F74" s="18" t="s">
        <v>97</v>
      </c>
      <c r="G74" s="18"/>
      <c r="H74" s="18"/>
      <c r="I74" s="10">
        <f>SUM(I75:I77)</f>
        <v>14468</v>
      </c>
      <c r="J74" s="10">
        <f>SUM(J75:J77)</f>
        <v>11848.33</v>
      </c>
      <c r="K74" s="10">
        <f t="shared" si="1"/>
        <v>81.89</v>
      </c>
    </row>
    <row r="75" spans="2:11" ht="61.5" customHeight="1">
      <c r="B75" s="2"/>
      <c r="C75" s="2"/>
      <c r="D75" s="16" t="s">
        <v>13</v>
      </c>
      <c r="E75" s="16"/>
      <c r="F75" s="18" t="s">
        <v>14</v>
      </c>
      <c r="G75" s="18"/>
      <c r="H75" s="18"/>
      <c r="I75" s="10">
        <v>5525</v>
      </c>
      <c r="J75" s="10">
        <v>2762.28</v>
      </c>
      <c r="K75" s="10">
        <f t="shared" si="1"/>
        <v>50</v>
      </c>
    </row>
    <row r="76" spans="2:11" ht="15" customHeight="1">
      <c r="B76" s="2"/>
      <c r="C76" s="2"/>
      <c r="D76" s="15" t="s">
        <v>23</v>
      </c>
      <c r="E76" s="16"/>
      <c r="F76" s="17" t="s">
        <v>24</v>
      </c>
      <c r="G76" s="18"/>
      <c r="H76" s="18"/>
      <c r="I76" s="10">
        <v>0</v>
      </c>
      <c r="J76" s="10">
        <v>409.7</v>
      </c>
      <c r="K76" s="10">
        <v>0</v>
      </c>
    </row>
    <row r="77" spans="2:11" ht="15" customHeight="1">
      <c r="B77" s="2"/>
      <c r="C77" s="2"/>
      <c r="D77" s="16" t="s">
        <v>31</v>
      </c>
      <c r="E77" s="16"/>
      <c r="F77" s="18" t="s">
        <v>32</v>
      </c>
      <c r="G77" s="18"/>
      <c r="H77" s="18"/>
      <c r="I77" s="10">
        <v>8943</v>
      </c>
      <c r="J77" s="10">
        <v>8676.35</v>
      </c>
      <c r="K77" s="10">
        <f t="shared" si="1"/>
        <v>97.02</v>
      </c>
    </row>
    <row r="78" spans="2:11" ht="27" customHeight="1">
      <c r="B78" s="2"/>
      <c r="C78" s="1" t="s">
        <v>98</v>
      </c>
      <c r="D78" s="24"/>
      <c r="E78" s="24"/>
      <c r="F78" s="18" t="s">
        <v>99</v>
      </c>
      <c r="G78" s="18"/>
      <c r="H78" s="18"/>
      <c r="I78" s="10">
        <f>SUM(I79)</f>
        <v>68854</v>
      </c>
      <c r="J78" s="10">
        <f>SUM(J79)</f>
        <v>34426.99</v>
      </c>
      <c r="K78" s="10">
        <f t="shared" si="1"/>
        <v>50</v>
      </c>
    </row>
    <row r="79" spans="2:11" ht="34.5" customHeight="1">
      <c r="B79" s="2"/>
      <c r="C79" s="2"/>
      <c r="D79" s="16" t="s">
        <v>100</v>
      </c>
      <c r="E79" s="16"/>
      <c r="F79" s="18" t="s">
        <v>101</v>
      </c>
      <c r="G79" s="18"/>
      <c r="H79" s="18"/>
      <c r="I79" s="10">
        <v>68854</v>
      </c>
      <c r="J79" s="10">
        <v>34426.99</v>
      </c>
      <c r="K79" s="10">
        <f t="shared" si="1"/>
        <v>50</v>
      </c>
    </row>
    <row r="80" spans="2:11" ht="13.5" customHeight="1">
      <c r="B80" s="2"/>
      <c r="C80" s="1" t="s">
        <v>102</v>
      </c>
      <c r="D80" s="24"/>
      <c r="E80" s="24"/>
      <c r="F80" s="18" t="s">
        <v>103</v>
      </c>
      <c r="G80" s="18"/>
      <c r="H80" s="18"/>
      <c r="I80" s="10">
        <f>SUM(I81:I85)</f>
        <v>131133</v>
      </c>
      <c r="J80" s="10">
        <f>SUM(J81:J85)</f>
        <v>68677.04</v>
      </c>
      <c r="K80" s="10">
        <f t="shared" si="1"/>
        <v>52.37</v>
      </c>
    </row>
    <row r="81" spans="2:11" ht="15" customHeight="1">
      <c r="B81" s="2"/>
      <c r="C81" s="2"/>
      <c r="D81" s="16" t="s">
        <v>62</v>
      </c>
      <c r="E81" s="16"/>
      <c r="F81" s="18" t="s">
        <v>63</v>
      </c>
      <c r="G81" s="18"/>
      <c r="H81" s="18"/>
      <c r="I81" s="10">
        <v>20000</v>
      </c>
      <c r="J81" s="10">
        <v>12676.5</v>
      </c>
      <c r="K81" s="10">
        <f t="shared" si="1"/>
        <v>63.38</v>
      </c>
    </row>
    <row r="82" spans="2:11" ht="15" customHeight="1">
      <c r="B82" s="2"/>
      <c r="C82" s="2"/>
      <c r="D82" s="19" t="s">
        <v>23</v>
      </c>
      <c r="E82" s="20"/>
      <c r="F82" s="21" t="s">
        <v>24</v>
      </c>
      <c r="G82" s="22"/>
      <c r="H82" s="23"/>
      <c r="I82" s="10">
        <v>0</v>
      </c>
      <c r="J82" s="10">
        <v>85.05</v>
      </c>
      <c r="K82" s="10">
        <v>0</v>
      </c>
    </row>
    <row r="83" spans="2:11" ht="24.75" customHeight="1">
      <c r="B83" s="2"/>
      <c r="C83" s="2"/>
      <c r="D83" s="19" t="s">
        <v>173</v>
      </c>
      <c r="E83" s="20"/>
      <c r="F83" s="21" t="s">
        <v>181</v>
      </c>
      <c r="G83" s="22"/>
      <c r="H83" s="23"/>
      <c r="I83" s="10">
        <v>0</v>
      </c>
      <c r="J83" s="10">
        <v>300</v>
      </c>
      <c r="K83" s="10">
        <v>0</v>
      </c>
    </row>
    <row r="84" spans="2:11" ht="15" customHeight="1">
      <c r="B84" s="2"/>
      <c r="C84" s="2"/>
      <c r="D84" s="19" t="s">
        <v>31</v>
      </c>
      <c r="E84" s="20"/>
      <c r="F84" s="21" t="s">
        <v>32</v>
      </c>
      <c r="G84" s="22"/>
      <c r="H84" s="23"/>
      <c r="I84" s="10">
        <v>0</v>
      </c>
      <c r="J84" s="10">
        <v>49</v>
      </c>
      <c r="K84" s="10">
        <v>0</v>
      </c>
    </row>
    <row r="85" spans="2:11" ht="34.5" customHeight="1">
      <c r="B85" s="2"/>
      <c r="C85" s="2"/>
      <c r="D85" s="16" t="s">
        <v>100</v>
      </c>
      <c r="E85" s="16"/>
      <c r="F85" s="18" t="s">
        <v>101</v>
      </c>
      <c r="G85" s="18"/>
      <c r="H85" s="18"/>
      <c r="I85" s="10">
        <v>111133</v>
      </c>
      <c r="J85" s="10">
        <v>55566.49</v>
      </c>
      <c r="K85" s="10">
        <f t="shared" si="1"/>
        <v>50</v>
      </c>
    </row>
    <row r="86" spans="2:11" ht="13.5" customHeight="1">
      <c r="B86" s="2"/>
      <c r="C86" s="1" t="s">
        <v>104</v>
      </c>
      <c r="D86" s="24"/>
      <c r="E86" s="24"/>
      <c r="F86" s="18" t="s">
        <v>105</v>
      </c>
      <c r="G86" s="18"/>
      <c r="H86" s="18"/>
      <c r="I86" s="10">
        <f>SUM(I87:I88)</f>
        <v>78546</v>
      </c>
      <c r="J86" s="10">
        <f>SUM(J87:J88)</f>
        <v>44740.35</v>
      </c>
      <c r="K86" s="10">
        <f t="shared" si="1"/>
        <v>56.96</v>
      </c>
    </row>
    <row r="87" spans="2:11" ht="34.5" customHeight="1">
      <c r="B87" s="2"/>
      <c r="C87" s="2"/>
      <c r="D87" s="16" t="s">
        <v>100</v>
      </c>
      <c r="E87" s="16"/>
      <c r="F87" s="18" t="s">
        <v>101</v>
      </c>
      <c r="G87" s="18"/>
      <c r="H87" s="18"/>
      <c r="I87" s="10">
        <v>70063</v>
      </c>
      <c r="J87" s="10">
        <v>35031.49</v>
      </c>
      <c r="K87" s="10">
        <f t="shared" si="1"/>
        <v>50</v>
      </c>
    </row>
    <row r="88" spans="2:11" ht="46.5" customHeight="1">
      <c r="B88" s="2"/>
      <c r="C88" s="2"/>
      <c r="D88" s="16" t="s">
        <v>106</v>
      </c>
      <c r="E88" s="16"/>
      <c r="F88" s="18" t="s">
        <v>107</v>
      </c>
      <c r="G88" s="18"/>
      <c r="H88" s="18"/>
      <c r="I88" s="10">
        <v>8483</v>
      </c>
      <c r="J88" s="10">
        <v>9708.86</v>
      </c>
      <c r="K88" s="10">
        <f t="shared" si="1"/>
        <v>114.45</v>
      </c>
    </row>
    <row r="89" spans="2:11" ht="13.5" customHeight="1">
      <c r="B89" s="2"/>
      <c r="C89" s="8" t="s">
        <v>174</v>
      </c>
      <c r="D89" s="24"/>
      <c r="E89" s="24"/>
      <c r="F89" s="17" t="s">
        <v>182</v>
      </c>
      <c r="G89" s="18"/>
      <c r="H89" s="18"/>
      <c r="I89" s="10">
        <f>SUM(I90:I91)</f>
        <v>0</v>
      </c>
      <c r="J89" s="10">
        <f>SUM(J90:J91)</f>
        <v>712</v>
      </c>
      <c r="K89" s="10">
        <v>0</v>
      </c>
    </row>
    <row r="90" spans="2:11" ht="13.5" customHeight="1">
      <c r="B90" s="2"/>
      <c r="C90" s="2"/>
      <c r="D90" s="15" t="s">
        <v>23</v>
      </c>
      <c r="E90" s="16"/>
      <c r="F90" s="17" t="s">
        <v>24</v>
      </c>
      <c r="G90" s="18"/>
      <c r="H90" s="18"/>
      <c r="I90" s="10">
        <v>0</v>
      </c>
      <c r="J90" s="10">
        <v>456</v>
      </c>
      <c r="K90" s="10">
        <v>0</v>
      </c>
    </row>
    <row r="91" spans="2:11" ht="14.25" customHeight="1">
      <c r="B91" s="2"/>
      <c r="C91" s="2"/>
      <c r="D91" s="15" t="s">
        <v>31</v>
      </c>
      <c r="E91" s="16"/>
      <c r="F91" s="17" t="s">
        <v>32</v>
      </c>
      <c r="G91" s="18"/>
      <c r="H91" s="18"/>
      <c r="I91" s="10">
        <v>0</v>
      </c>
      <c r="J91" s="10">
        <v>256</v>
      </c>
      <c r="K91" s="10">
        <v>0</v>
      </c>
    </row>
    <row r="92" spans="2:11" ht="13.5" customHeight="1">
      <c r="B92" s="2"/>
      <c r="C92" s="1" t="s">
        <v>108</v>
      </c>
      <c r="D92" s="24"/>
      <c r="E92" s="24"/>
      <c r="F92" s="18" t="s">
        <v>109</v>
      </c>
      <c r="G92" s="18"/>
      <c r="H92" s="18"/>
      <c r="I92" s="10">
        <f>SUM(I93)</f>
        <v>108110</v>
      </c>
      <c r="J92" s="10">
        <f>SUM(J93)</f>
        <v>71402.6</v>
      </c>
      <c r="K92" s="10">
        <f t="shared" si="1"/>
        <v>66.05</v>
      </c>
    </row>
    <row r="93" spans="2:11" ht="15" customHeight="1">
      <c r="B93" s="2"/>
      <c r="C93" s="2"/>
      <c r="D93" s="16" t="s">
        <v>110</v>
      </c>
      <c r="E93" s="16"/>
      <c r="F93" s="18" t="s">
        <v>111</v>
      </c>
      <c r="G93" s="18"/>
      <c r="H93" s="18"/>
      <c r="I93" s="10">
        <v>108110</v>
      </c>
      <c r="J93" s="10">
        <v>71402.6</v>
      </c>
      <c r="K93" s="10">
        <f t="shared" si="1"/>
        <v>66.05</v>
      </c>
    </row>
    <row r="94" spans="2:11" ht="13.5" customHeight="1">
      <c r="B94" s="1" t="s">
        <v>112</v>
      </c>
      <c r="C94" s="2"/>
      <c r="D94" s="24"/>
      <c r="E94" s="24"/>
      <c r="F94" s="18" t="s">
        <v>113</v>
      </c>
      <c r="G94" s="18"/>
      <c r="H94" s="18"/>
      <c r="I94" s="10">
        <f>SUM(I95,I97,I105,I107,I109,I114,I116,I102)</f>
        <v>2502014.03</v>
      </c>
      <c r="J94" s="10">
        <f>SUM(J95,J97,J105,J107,J109,J114,J116,J102)</f>
        <v>1306524.78</v>
      </c>
      <c r="K94" s="10">
        <f t="shared" si="1"/>
        <v>52.22</v>
      </c>
    </row>
    <row r="95" spans="2:11" ht="13.5" customHeight="1">
      <c r="B95" s="2"/>
      <c r="C95" s="1" t="s">
        <v>114</v>
      </c>
      <c r="D95" s="24"/>
      <c r="E95" s="24"/>
      <c r="F95" s="18" t="s">
        <v>115</v>
      </c>
      <c r="G95" s="18"/>
      <c r="H95" s="18"/>
      <c r="I95" s="10">
        <f>SUM(I96)</f>
        <v>20279</v>
      </c>
      <c r="J95" s="10">
        <f>SUM(J96)</f>
        <v>5070</v>
      </c>
      <c r="K95" s="10">
        <f t="shared" si="1"/>
        <v>25</v>
      </c>
    </row>
    <row r="96" spans="2:11" ht="34.5" customHeight="1">
      <c r="B96" s="2"/>
      <c r="C96" s="2"/>
      <c r="D96" s="16" t="s">
        <v>100</v>
      </c>
      <c r="E96" s="16"/>
      <c r="F96" s="18" t="s">
        <v>101</v>
      </c>
      <c r="G96" s="18"/>
      <c r="H96" s="18"/>
      <c r="I96" s="10">
        <v>20279</v>
      </c>
      <c r="J96" s="10">
        <v>5070</v>
      </c>
      <c r="K96" s="10">
        <f t="shared" si="1"/>
        <v>25</v>
      </c>
    </row>
    <row r="97" spans="2:11" ht="48.75" customHeight="1">
      <c r="B97" s="2"/>
      <c r="C97" s="1" t="s">
        <v>116</v>
      </c>
      <c r="D97" s="24"/>
      <c r="E97" s="24"/>
      <c r="F97" s="18" t="s">
        <v>117</v>
      </c>
      <c r="G97" s="18"/>
      <c r="H97" s="18"/>
      <c r="I97" s="10">
        <f>SUM(I98:I101)</f>
        <v>2027165</v>
      </c>
      <c r="J97" s="10">
        <f>SUM(J98:J101)</f>
        <v>975009.15</v>
      </c>
      <c r="K97" s="10">
        <f t="shared" si="1"/>
        <v>48.1</v>
      </c>
    </row>
    <row r="98" spans="2:11" ht="15" customHeight="1">
      <c r="B98" s="2"/>
      <c r="C98" s="2"/>
      <c r="D98" s="16" t="s">
        <v>23</v>
      </c>
      <c r="E98" s="16"/>
      <c r="F98" s="17" t="s">
        <v>24</v>
      </c>
      <c r="G98" s="18"/>
      <c r="H98" s="18"/>
      <c r="I98" s="10">
        <v>1000</v>
      </c>
      <c r="J98" s="10">
        <v>71.7</v>
      </c>
      <c r="K98" s="10">
        <f t="shared" si="1"/>
        <v>7.17</v>
      </c>
    </row>
    <row r="99" spans="2:11" ht="15" customHeight="1">
      <c r="B99" s="2"/>
      <c r="C99" s="2"/>
      <c r="D99" s="16" t="s">
        <v>31</v>
      </c>
      <c r="E99" s="16"/>
      <c r="F99" s="18" t="s">
        <v>32</v>
      </c>
      <c r="G99" s="18"/>
      <c r="H99" s="18"/>
      <c r="I99" s="10">
        <v>5000</v>
      </c>
      <c r="J99" s="10">
        <v>4050.8</v>
      </c>
      <c r="K99" s="10">
        <f t="shared" si="1"/>
        <v>81.02</v>
      </c>
    </row>
    <row r="100" spans="2:11" ht="52.5" customHeight="1">
      <c r="B100" s="2"/>
      <c r="C100" s="2"/>
      <c r="D100" s="16" t="s">
        <v>15</v>
      </c>
      <c r="E100" s="16"/>
      <c r="F100" s="18" t="s">
        <v>16</v>
      </c>
      <c r="G100" s="18"/>
      <c r="H100" s="18"/>
      <c r="I100" s="10">
        <v>2011165</v>
      </c>
      <c r="J100" s="10">
        <v>963525</v>
      </c>
      <c r="K100" s="10">
        <f t="shared" si="1"/>
        <v>47.91</v>
      </c>
    </row>
    <row r="101" spans="2:11" ht="51" customHeight="1">
      <c r="B101" s="2"/>
      <c r="C101" s="2"/>
      <c r="D101" s="16" t="s">
        <v>118</v>
      </c>
      <c r="E101" s="16"/>
      <c r="F101" s="18" t="s">
        <v>119</v>
      </c>
      <c r="G101" s="18"/>
      <c r="H101" s="18"/>
      <c r="I101" s="10">
        <v>10000</v>
      </c>
      <c r="J101" s="10">
        <v>7361.65</v>
      </c>
      <c r="K101" s="10">
        <f t="shared" si="1"/>
        <v>73.62</v>
      </c>
    </row>
    <row r="102" spans="2:11" ht="60.75" customHeight="1">
      <c r="B102" s="2"/>
      <c r="C102" s="1" t="s">
        <v>120</v>
      </c>
      <c r="D102" s="24"/>
      <c r="E102" s="24"/>
      <c r="F102" s="18" t="s">
        <v>121</v>
      </c>
      <c r="G102" s="18"/>
      <c r="H102" s="18"/>
      <c r="I102" s="10">
        <f>SUM(I103:I104)</f>
        <v>22679</v>
      </c>
      <c r="J102" s="10">
        <f>SUM(J103:J104)</f>
        <v>13315</v>
      </c>
      <c r="K102" s="10">
        <f t="shared" si="1"/>
        <v>58.71</v>
      </c>
    </row>
    <row r="103" spans="2:11" ht="50.25" customHeight="1">
      <c r="B103" s="2"/>
      <c r="C103" s="2"/>
      <c r="D103" s="16" t="s">
        <v>15</v>
      </c>
      <c r="E103" s="16"/>
      <c r="F103" s="18" t="s">
        <v>16</v>
      </c>
      <c r="G103" s="18"/>
      <c r="H103" s="18"/>
      <c r="I103" s="10">
        <v>11979</v>
      </c>
      <c r="J103" s="10">
        <v>4388</v>
      </c>
      <c r="K103" s="10">
        <f t="shared" si="1"/>
        <v>36.63</v>
      </c>
    </row>
    <row r="104" spans="2:11" ht="39.75" customHeight="1">
      <c r="B104" s="2"/>
      <c r="C104" s="2"/>
      <c r="D104" s="16" t="s">
        <v>100</v>
      </c>
      <c r="E104" s="16"/>
      <c r="F104" s="18" t="s">
        <v>101</v>
      </c>
      <c r="G104" s="18"/>
      <c r="H104" s="18"/>
      <c r="I104" s="10">
        <v>10700</v>
      </c>
      <c r="J104" s="10">
        <v>8927</v>
      </c>
      <c r="K104" s="10">
        <f t="shared" si="1"/>
        <v>83.43</v>
      </c>
    </row>
    <row r="105" spans="2:11" ht="28.5" customHeight="1">
      <c r="B105" s="2"/>
      <c r="C105" s="1" t="s">
        <v>122</v>
      </c>
      <c r="D105" s="24"/>
      <c r="E105" s="24"/>
      <c r="F105" s="18" t="s">
        <v>123</v>
      </c>
      <c r="G105" s="18"/>
      <c r="H105" s="18"/>
      <c r="I105" s="10">
        <f>SUM(I106)</f>
        <v>119400</v>
      </c>
      <c r="J105" s="10">
        <f>SUM(J106)</f>
        <v>96358</v>
      </c>
      <c r="K105" s="10">
        <f t="shared" si="1"/>
        <v>80.7</v>
      </c>
    </row>
    <row r="106" spans="2:11" ht="34.5" customHeight="1">
      <c r="B106" s="2"/>
      <c r="C106" s="2"/>
      <c r="D106" s="16" t="s">
        <v>100</v>
      </c>
      <c r="E106" s="16"/>
      <c r="F106" s="18" t="s">
        <v>101</v>
      </c>
      <c r="G106" s="18"/>
      <c r="H106" s="18"/>
      <c r="I106" s="10">
        <v>119400</v>
      </c>
      <c r="J106" s="10">
        <v>96358</v>
      </c>
      <c r="K106" s="10">
        <f t="shared" si="1"/>
        <v>80.7</v>
      </c>
    </row>
    <row r="107" spans="2:11" ht="13.5" customHeight="1">
      <c r="B107" s="2"/>
      <c r="C107" s="1" t="s">
        <v>124</v>
      </c>
      <c r="D107" s="24"/>
      <c r="E107" s="24"/>
      <c r="F107" s="18" t="s">
        <v>125</v>
      </c>
      <c r="G107" s="18"/>
      <c r="H107" s="18"/>
      <c r="I107" s="10">
        <f>SUM(I108)</f>
        <v>122057</v>
      </c>
      <c r="J107" s="10">
        <f>SUM(J108)</f>
        <v>102106</v>
      </c>
      <c r="K107" s="10">
        <f t="shared" si="1"/>
        <v>83.65</v>
      </c>
    </row>
    <row r="108" spans="2:11" ht="34.5" customHeight="1">
      <c r="B108" s="2"/>
      <c r="C108" s="2"/>
      <c r="D108" s="16" t="s">
        <v>100</v>
      </c>
      <c r="E108" s="16"/>
      <c r="F108" s="18" t="s">
        <v>101</v>
      </c>
      <c r="G108" s="18"/>
      <c r="H108" s="18"/>
      <c r="I108" s="10">
        <v>122057</v>
      </c>
      <c r="J108" s="10">
        <v>102106</v>
      </c>
      <c r="K108" s="10">
        <f t="shared" si="1"/>
        <v>83.65</v>
      </c>
    </row>
    <row r="109" spans="2:11" ht="13.5" customHeight="1">
      <c r="B109" s="2"/>
      <c r="C109" s="1" t="s">
        <v>126</v>
      </c>
      <c r="D109" s="24"/>
      <c r="E109" s="24"/>
      <c r="F109" s="18" t="s">
        <v>127</v>
      </c>
      <c r="G109" s="18"/>
      <c r="H109" s="18"/>
      <c r="I109" s="10">
        <f>SUM(I110:I113)</f>
        <v>38846</v>
      </c>
      <c r="J109" s="10">
        <f>SUM(J110:J113)</f>
        <v>20209.33</v>
      </c>
      <c r="K109" s="10">
        <f t="shared" si="1"/>
        <v>52.02</v>
      </c>
    </row>
    <row r="110" spans="2:11" ht="15" customHeight="1">
      <c r="B110" s="2"/>
      <c r="C110" s="2"/>
      <c r="D110" s="16" t="s">
        <v>23</v>
      </c>
      <c r="E110" s="16"/>
      <c r="F110" s="18" t="s">
        <v>24</v>
      </c>
      <c r="G110" s="18"/>
      <c r="H110" s="18"/>
      <c r="I110" s="10">
        <v>1200</v>
      </c>
      <c r="J110" s="10">
        <v>576.33</v>
      </c>
      <c r="K110" s="10">
        <f t="shared" si="1"/>
        <v>48.03</v>
      </c>
    </row>
    <row r="111" spans="2:11" ht="15" customHeight="1">
      <c r="B111" s="2"/>
      <c r="C111" s="2"/>
      <c r="D111" s="16" t="s">
        <v>31</v>
      </c>
      <c r="E111" s="16"/>
      <c r="F111" s="18" t="s">
        <v>32</v>
      </c>
      <c r="G111" s="18"/>
      <c r="H111" s="18"/>
      <c r="I111" s="10">
        <v>60</v>
      </c>
      <c r="J111" s="10">
        <v>37</v>
      </c>
      <c r="K111" s="10">
        <f t="shared" si="1"/>
        <v>61.67</v>
      </c>
    </row>
    <row r="112" spans="2:11" ht="52.5" customHeight="1">
      <c r="B112" s="2"/>
      <c r="C112" s="2"/>
      <c r="D112" s="16" t="s">
        <v>15</v>
      </c>
      <c r="E112" s="16"/>
      <c r="F112" s="18" t="s">
        <v>16</v>
      </c>
      <c r="G112" s="18"/>
      <c r="H112" s="18"/>
      <c r="I112" s="10">
        <v>610</v>
      </c>
      <c r="J112" s="10">
        <v>610</v>
      </c>
      <c r="K112" s="10">
        <f t="shared" si="1"/>
        <v>100</v>
      </c>
    </row>
    <row r="113" spans="2:11" ht="39" customHeight="1">
      <c r="B113" s="2"/>
      <c r="C113" s="2"/>
      <c r="D113" s="16" t="s">
        <v>100</v>
      </c>
      <c r="E113" s="16"/>
      <c r="F113" s="18" t="s">
        <v>101</v>
      </c>
      <c r="G113" s="18"/>
      <c r="H113" s="18"/>
      <c r="I113" s="10">
        <v>36976</v>
      </c>
      <c r="J113" s="10">
        <v>18986</v>
      </c>
      <c r="K113" s="10">
        <f t="shared" si="1"/>
        <v>51.35</v>
      </c>
    </row>
    <row r="114" spans="2:11" ht="23.25" customHeight="1">
      <c r="B114" s="2"/>
      <c r="C114" s="1" t="s">
        <v>128</v>
      </c>
      <c r="D114" s="24"/>
      <c r="E114" s="24"/>
      <c r="F114" s="18" t="s">
        <v>129</v>
      </c>
      <c r="G114" s="18"/>
      <c r="H114" s="18"/>
      <c r="I114" s="10">
        <f>SUM(I115)</f>
        <v>20000</v>
      </c>
      <c r="J114" s="10">
        <f>SUM(J115)</f>
        <v>12627.3</v>
      </c>
      <c r="K114" s="10">
        <f t="shared" si="1"/>
        <v>63.14</v>
      </c>
    </row>
    <row r="115" spans="2:11" ht="15" customHeight="1">
      <c r="B115" s="2"/>
      <c r="C115" s="2"/>
      <c r="D115" s="16" t="s">
        <v>110</v>
      </c>
      <c r="E115" s="16"/>
      <c r="F115" s="18" t="s">
        <v>111</v>
      </c>
      <c r="G115" s="18"/>
      <c r="H115" s="18"/>
      <c r="I115" s="10">
        <v>20000</v>
      </c>
      <c r="J115" s="10">
        <v>12627.3</v>
      </c>
      <c r="K115" s="10">
        <f t="shared" si="1"/>
        <v>63.14</v>
      </c>
    </row>
    <row r="116" spans="2:11" ht="13.5" customHeight="1">
      <c r="B116" s="2"/>
      <c r="C116" s="1" t="s">
        <v>130</v>
      </c>
      <c r="D116" s="24"/>
      <c r="E116" s="24"/>
      <c r="F116" s="18" t="s">
        <v>12</v>
      </c>
      <c r="G116" s="18"/>
      <c r="H116" s="18"/>
      <c r="I116" s="10">
        <f>SUM(I117:I118)</f>
        <v>131588.03</v>
      </c>
      <c r="J116" s="10">
        <f>SUM(J117:J118)</f>
        <v>81830</v>
      </c>
      <c r="K116" s="10">
        <f t="shared" si="1"/>
        <v>62.19</v>
      </c>
    </row>
    <row r="117" spans="2:11" ht="51" customHeight="1">
      <c r="B117" s="2"/>
      <c r="C117" s="2"/>
      <c r="D117" s="16" t="s">
        <v>15</v>
      </c>
      <c r="E117" s="16"/>
      <c r="F117" s="18" t="s">
        <v>16</v>
      </c>
      <c r="G117" s="18"/>
      <c r="H117" s="18"/>
      <c r="I117" s="10">
        <v>49937.03</v>
      </c>
      <c r="J117" s="10">
        <v>32960</v>
      </c>
      <c r="K117" s="10">
        <f t="shared" si="1"/>
        <v>66</v>
      </c>
    </row>
    <row r="118" spans="2:11" ht="34.5" customHeight="1">
      <c r="B118" s="2"/>
      <c r="C118" s="2"/>
      <c r="D118" s="16" t="s">
        <v>100</v>
      </c>
      <c r="E118" s="16"/>
      <c r="F118" s="18" t="s">
        <v>101</v>
      </c>
      <c r="G118" s="18"/>
      <c r="H118" s="18"/>
      <c r="I118" s="10">
        <v>81651</v>
      </c>
      <c r="J118" s="10">
        <v>48870</v>
      </c>
      <c r="K118" s="10">
        <f t="shared" si="1"/>
        <v>59.85</v>
      </c>
    </row>
    <row r="119" spans="2:11" ht="18.75" customHeight="1">
      <c r="B119" s="1" t="s">
        <v>131</v>
      </c>
      <c r="C119" s="2"/>
      <c r="D119" s="24"/>
      <c r="E119" s="24"/>
      <c r="F119" s="18" t="s">
        <v>132</v>
      </c>
      <c r="G119" s="18"/>
      <c r="H119" s="18"/>
      <c r="I119" s="10">
        <f>SUM(I120)</f>
        <v>159406.21000000002</v>
      </c>
      <c r="J119" s="10">
        <f>SUM(J120)</f>
        <v>7232.61</v>
      </c>
      <c r="K119" s="10">
        <f t="shared" si="1"/>
        <v>4.54</v>
      </c>
    </row>
    <row r="120" spans="2:11" ht="13.5" customHeight="1">
      <c r="B120" s="2"/>
      <c r="C120" s="1" t="s">
        <v>133</v>
      </c>
      <c r="D120" s="24"/>
      <c r="E120" s="24"/>
      <c r="F120" s="18" t="s">
        <v>12</v>
      </c>
      <c r="G120" s="18"/>
      <c r="H120" s="18"/>
      <c r="I120" s="10">
        <f>SUM(I121:I123)</f>
        <v>159406.21000000002</v>
      </c>
      <c r="J120" s="10">
        <f>SUM(J121:J123)</f>
        <v>7232.61</v>
      </c>
      <c r="K120" s="10">
        <f t="shared" si="1"/>
        <v>4.54</v>
      </c>
    </row>
    <row r="121" spans="2:11" ht="13.5" customHeight="1">
      <c r="B121" s="2"/>
      <c r="C121" s="1"/>
      <c r="D121" s="19" t="s">
        <v>23</v>
      </c>
      <c r="E121" s="25"/>
      <c r="F121" s="21" t="s">
        <v>24</v>
      </c>
      <c r="G121" s="22"/>
      <c r="H121" s="23"/>
      <c r="I121" s="10">
        <v>0</v>
      </c>
      <c r="J121" s="10">
        <v>26.4</v>
      </c>
      <c r="K121" s="10">
        <v>0</v>
      </c>
    </row>
    <row r="122" spans="2:11" ht="66" customHeight="1">
      <c r="B122" s="2"/>
      <c r="C122" s="2"/>
      <c r="D122" s="16" t="s">
        <v>134</v>
      </c>
      <c r="E122" s="16"/>
      <c r="F122" s="18" t="s">
        <v>135</v>
      </c>
      <c r="G122" s="18"/>
      <c r="H122" s="18"/>
      <c r="I122" s="10">
        <v>150667.6</v>
      </c>
      <c r="J122" s="10">
        <v>6120</v>
      </c>
      <c r="K122" s="10">
        <f t="shared" si="1"/>
        <v>4.06</v>
      </c>
    </row>
    <row r="123" spans="2:11" ht="62.25" customHeight="1">
      <c r="B123" s="2"/>
      <c r="C123" s="2"/>
      <c r="D123" s="16" t="s">
        <v>136</v>
      </c>
      <c r="E123" s="16"/>
      <c r="F123" s="18" t="s">
        <v>135</v>
      </c>
      <c r="G123" s="18"/>
      <c r="H123" s="18"/>
      <c r="I123" s="10">
        <v>8738.61</v>
      </c>
      <c r="J123" s="10">
        <v>1086.21</v>
      </c>
      <c r="K123" s="10">
        <f t="shared" si="1"/>
        <v>12.43</v>
      </c>
    </row>
    <row r="124" spans="2:11" ht="13.5" customHeight="1">
      <c r="B124" s="1" t="s">
        <v>137</v>
      </c>
      <c r="C124" s="2"/>
      <c r="D124" s="24"/>
      <c r="E124" s="24"/>
      <c r="F124" s="18" t="s">
        <v>138</v>
      </c>
      <c r="G124" s="18"/>
      <c r="H124" s="18"/>
      <c r="I124" s="10">
        <f>SUM(I125)</f>
        <v>149584</v>
      </c>
      <c r="J124" s="10">
        <f>SUM(J125)</f>
        <v>149584</v>
      </c>
      <c r="K124" s="10">
        <f t="shared" si="1"/>
        <v>100</v>
      </c>
    </row>
    <row r="125" spans="2:11" ht="13.5" customHeight="1">
      <c r="B125" s="2"/>
      <c r="C125" s="1" t="s">
        <v>139</v>
      </c>
      <c r="D125" s="24"/>
      <c r="E125" s="24"/>
      <c r="F125" s="18" t="s">
        <v>140</v>
      </c>
      <c r="G125" s="18"/>
      <c r="H125" s="18"/>
      <c r="I125" s="10">
        <f>SUM(I126)</f>
        <v>149584</v>
      </c>
      <c r="J125" s="10">
        <f>SUM(J126)</f>
        <v>149584</v>
      </c>
      <c r="K125" s="10">
        <f t="shared" si="1"/>
        <v>100</v>
      </c>
    </row>
    <row r="126" spans="2:11" ht="39" customHeight="1">
      <c r="B126" s="2"/>
      <c r="C126" s="2"/>
      <c r="D126" s="16" t="s">
        <v>100</v>
      </c>
      <c r="E126" s="16"/>
      <c r="F126" s="18" t="s">
        <v>101</v>
      </c>
      <c r="G126" s="18"/>
      <c r="H126" s="18"/>
      <c r="I126" s="10">
        <v>149584</v>
      </c>
      <c r="J126" s="10">
        <v>149584</v>
      </c>
      <c r="K126" s="10">
        <f t="shared" si="1"/>
        <v>100</v>
      </c>
    </row>
    <row r="127" spans="2:11" ht="13.5" customHeight="1">
      <c r="B127" s="1" t="s">
        <v>141</v>
      </c>
      <c r="C127" s="2"/>
      <c r="D127" s="24"/>
      <c r="E127" s="24"/>
      <c r="F127" s="18" t="s">
        <v>142</v>
      </c>
      <c r="G127" s="18"/>
      <c r="H127" s="18"/>
      <c r="I127" s="10">
        <f>SUM(I128,I130,I132)</f>
        <v>4093</v>
      </c>
      <c r="J127" s="10">
        <f>SUM(J128,J130,J132)</f>
        <v>5341.54</v>
      </c>
      <c r="K127" s="10">
        <f t="shared" si="1"/>
        <v>130.5</v>
      </c>
    </row>
    <row r="128" spans="2:11" ht="37.5" customHeight="1">
      <c r="B128" s="2"/>
      <c r="C128" s="1" t="s">
        <v>143</v>
      </c>
      <c r="D128" s="24"/>
      <c r="E128" s="24"/>
      <c r="F128" s="18" t="s">
        <v>144</v>
      </c>
      <c r="G128" s="18"/>
      <c r="H128" s="18"/>
      <c r="I128" s="10">
        <f>SUM(I129)</f>
        <v>2580</v>
      </c>
      <c r="J128" s="10">
        <f>SUM(J129)</f>
        <v>2649.86</v>
      </c>
      <c r="K128" s="10">
        <f t="shared" si="1"/>
        <v>102.71</v>
      </c>
    </row>
    <row r="129" spans="2:11" ht="15" customHeight="1">
      <c r="B129" s="2"/>
      <c r="C129" s="2"/>
      <c r="D129" s="16" t="s">
        <v>62</v>
      </c>
      <c r="E129" s="16"/>
      <c r="F129" s="18" t="s">
        <v>63</v>
      </c>
      <c r="G129" s="18"/>
      <c r="H129" s="18"/>
      <c r="I129" s="10">
        <v>2580</v>
      </c>
      <c r="J129" s="10">
        <v>2649.86</v>
      </c>
      <c r="K129" s="10">
        <f t="shared" si="1"/>
        <v>102.71</v>
      </c>
    </row>
    <row r="130" spans="2:11" ht="23.25" customHeight="1">
      <c r="B130" s="2"/>
      <c r="C130" s="8" t="s">
        <v>175</v>
      </c>
      <c r="D130" s="24"/>
      <c r="E130" s="24"/>
      <c r="F130" s="17" t="s">
        <v>184</v>
      </c>
      <c r="G130" s="18"/>
      <c r="H130" s="18"/>
      <c r="I130" s="10">
        <f>SUM(I131)</f>
        <v>0</v>
      </c>
      <c r="J130" s="10">
        <f>SUM(J131)</f>
        <v>1178.3</v>
      </c>
      <c r="K130" s="10">
        <v>0</v>
      </c>
    </row>
    <row r="131" spans="2:11" ht="15" customHeight="1">
      <c r="B131" s="2"/>
      <c r="C131" s="2"/>
      <c r="D131" s="15" t="s">
        <v>176</v>
      </c>
      <c r="E131" s="16"/>
      <c r="F131" s="17" t="s">
        <v>183</v>
      </c>
      <c r="G131" s="18"/>
      <c r="H131" s="18"/>
      <c r="I131" s="10">
        <v>0</v>
      </c>
      <c r="J131" s="10">
        <v>1178.3</v>
      </c>
      <c r="K131" s="10">
        <v>0</v>
      </c>
    </row>
    <row r="132" spans="2:11" ht="13.5" customHeight="1">
      <c r="B132" s="2"/>
      <c r="C132" s="1" t="s">
        <v>145</v>
      </c>
      <c r="D132" s="24"/>
      <c r="E132" s="24"/>
      <c r="F132" s="18" t="s">
        <v>12</v>
      </c>
      <c r="G132" s="18"/>
      <c r="H132" s="18"/>
      <c r="I132" s="10">
        <f>SUM(I133)</f>
        <v>1513</v>
      </c>
      <c r="J132" s="10">
        <f>SUM(J133)</f>
        <v>1513.38</v>
      </c>
      <c r="K132" s="10">
        <f t="shared" si="1"/>
        <v>100.03</v>
      </c>
    </row>
    <row r="133" spans="2:11" ht="15" customHeight="1">
      <c r="B133" s="2"/>
      <c r="C133" s="2"/>
      <c r="D133" s="16" t="s">
        <v>31</v>
      </c>
      <c r="E133" s="16"/>
      <c r="F133" s="17" t="s">
        <v>32</v>
      </c>
      <c r="G133" s="18"/>
      <c r="H133" s="18"/>
      <c r="I133" s="10">
        <v>1513</v>
      </c>
      <c r="J133" s="10">
        <v>1513.38</v>
      </c>
      <c r="K133" s="10">
        <f t="shared" si="1"/>
        <v>100.03</v>
      </c>
    </row>
    <row r="134" spans="2:11" ht="13.5" customHeight="1">
      <c r="B134" s="1" t="s">
        <v>146</v>
      </c>
      <c r="C134" s="2"/>
      <c r="D134" s="24"/>
      <c r="E134" s="24"/>
      <c r="F134" s="18" t="s">
        <v>147</v>
      </c>
      <c r="G134" s="18"/>
      <c r="H134" s="18"/>
      <c r="I134" s="10">
        <f>SUM(I135)</f>
        <v>285</v>
      </c>
      <c r="J134" s="10">
        <f>SUM(J135)</f>
        <v>284.55</v>
      </c>
      <c r="K134" s="10">
        <f t="shared" si="1"/>
        <v>99.84</v>
      </c>
    </row>
    <row r="135" spans="2:11" ht="13.5" customHeight="1">
      <c r="B135" s="2"/>
      <c r="C135" s="1" t="s">
        <v>148</v>
      </c>
      <c r="D135" s="24"/>
      <c r="E135" s="24"/>
      <c r="F135" s="18" t="s">
        <v>149</v>
      </c>
      <c r="G135" s="18"/>
      <c r="H135" s="18"/>
      <c r="I135" s="10">
        <f>SUM(I136)</f>
        <v>285</v>
      </c>
      <c r="J135" s="10">
        <f>SUM(J136)</f>
        <v>284.55</v>
      </c>
      <c r="K135" s="10">
        <f t="shared" si="1"/>
        <v>99.84</v>
      </c>
    </row>
    <row r="136" spans="2:11" ht="60" customHeight="1">
      <c r="B136" s="2"/>
      <c r="C136" s="2"/>
      <c r="D136" s="16" t="s">
        <v>13</v>
      </c>
      <c r="E136" s="16"/>
      <c r="F136" s="18" t="s">
        <v>14</v>
      </c>
      <c r="G136" s="18"/>
      <c r="H136" s="18"/>
      <c r="I136" s="10">
        <v>285</v>
      </c>
      <c r="J136" s="10">
        <v>284.55</v>
      </c>
      <c r="K136" s="10">
        <f t="shared" si="1"/>
        <v>99.84</v>
      </c>
    </row>
    <row r="137" spans="2:11" ht="13.5" customHeight="1">
      <c r="B137" s="29" t="s">
        <v>8</v>
      </c>
      <c r="C137" s="29"/>
      <c r="D137" s="29"/>
      <c r="E137" s="29"/>
      <c r="F137" s="29"/>
      <c r="G137" s="30" t="s">
        <v>150</v>
      </c>
      <c r="H137" s="30"/>
      <c r="I137" s="11">
        <f>SUM(I8,I13,I18,I26,I31,I35,I63,I73,I94,I119,I124,I127,I134)</f>
        <v>15325432.63</v>
      </c>
      <c r="J137" s="11">
        <f>SUM(J8,J13,J18,J26,J31,J35,J63,J73,J94,J119,J124,J127,J134)</f>
        <v>8243055.61</v>
      </c>
      <c r="K137" s="11">
        <f aca="true" t="shared" si="2" ref="K137:K151">ROUND(((J137/I137)*100),2)</f>
        <v>53.79</v>
      </c>
    </row>
    <row r="138" spans="2:11" ht="13.5" customHeight="1">
      <c r="B138" s="28" t="s">
        <v>151</v>
      </c>
      <c r="C138" s="28"/>
      <c r="D138" s="28"/>
      <c r="E138" s="28"/>
      <c r="F138" s="28"/>
      <c r="G138" s="28"/>
      <c r="H138" s="28"/>
      <c r="I138" s="7"/>
      <c r="J138" s="7"/>
      <c r="K138" s="7"/>
    </row>
    <row r="139" spans="2:11" ht="13.5" customHeight="1">
      <c r="B139" s="1" t="s">
        <v>9</v>
      </c>
      <c r="C139" s="2"/>
      <c r="D139" s="24"/>
      <c r="E139" s="24"/>
      <c r="F139" s="18" t="s">
        <v>10</v>
      </c>
      <c r="G139" s="18"/>
      <c r="H139" s="18"/>
      <c r="I139" s="10">
        <f>SUM(I140,I142)</f>
        <v>1102103.04</v>
      </c>
      <c r="J139" s="10">
        <f>SUM(J140,J142)</f>
        <v>566927.66</v>
      </c>
      <c r="K139" s="10">
        <f t="shared" si="2"/>
        <v>51.44</v>
      </c>
    </row>
    <row r="140" spans="2:11" ht="13.5" customHeight="1">
      <c r="B140" s="2"/>
      <c r="C140" s="1" t="s">
        <v>152</v>
      </c>
      <c r="D140" s="24"/>
      <c r="E140" s="24"/>
      <c r="F140" s="18" t="s">
        <v>153</v>
      </c>
      <c r="G140" s="18"/>
      <c r="H140" s="18"/>
      <c r="I140" s="10">
        <f>SUM(I141)</f>
        <v>1038689.04</v>
      </c>
      <c r="J140" s="10">
        <f>SUM(J141)</f>
        <v>536927.66</v>
      </c>
      <c r="K140" s="10">
        <f t="shared" si="2"/>
        <v>51.69</v>
      </c>
    </row>
    <row r="141" spans="2:11" ht="61.5" customHeight="1">
      <c r="B141" s="2"/>
      <c r="C141" s="2"/>
      <c r="D141" s="16" t="s">
        <v>154</v>
      </c>
      <c r="E141" s="16"/>
      <c r="F141" s="18" t="s">
        <v>155</v>
      </c>
      <c r="G141" s="18"/>
      <c r="H141" s="18"/>
      <c r="I141" s="10">
        <v>1038689.04</v>
      </c>
      <c r="J141" s="10">
        <v>536927.66</v>
      </c>
      <c r="K141" s="10">
        <f t="shared" si="2"/>
        <v>51.69</v>
      </c>
    </row>
    <row r="142" spans="2:11" ht="18.75" customHeight="1">
      <c r="B142" s="2"/>
      <c r="C142" s="1" t="s">
        <v>156</v>
      </c>
      <c r="D142" s="24"/>
      <c r="E142" s="24"/>
      <c r="F142" s="18" t="s">
        <v>157</v>
      </c>
      <c r="G142" s="18"/>
      <c r="H142" s="18"/>
      <c r="I142" s="10">
        <f>SUM(I143)</f>
        <v>63414</v>
      </c>
      <c r="J142" s="10">
        <f>SUM(J143)</f>
        <v>30000</v>
      </c>
      <c r="K142" s="10">
        <f t="shared" si="2"/>
        <v>47.31</v>
      </c>
    </row>
    <row r="143" spans="2:11" ht="64.5" customHeight="1">
      <c r="B143" s="2"/>
      <c r="C143" s="2"/>
      <c r="D143" s="16" t="s">
        <v>154</v>
      </c>
      <c r="E143" s="16"/>
      <c r="F143" s="18" t="s">
        <v>155</v>
      </c>
      <c r="G143" s="18"/>
      <c r="H143" s="18"/>
      <c r="I143" s="10">
        <v>63414</v>
      </c>
      <c r="J143" s="10">
        <v>30000</v>
      </c>
      <c r="K143" s="10">
        <f t="shared" si="2"/>
        <v>47.31</v>
      </c>
    </row>
    <row r="144" spans="2:11" ht="13.5" customHeight="1">
      <c r="B144" s="1" t="s">
        <v>17</v>
      </c>
      <c r="C144" s="2"/>
      <c r="D144" s="24"/>
      <c r="E144" s="24"/>
      <c r="F144" s="18" t="s">
        <v>18</v>
      </c>
      <c r="G144" s="18"/>
      <c r="H144" s="18"/>
      <c r="I144" s="10">
        <f>SUM(I145)</f>
        <v>20000</v>
      </c>
      <c r="J144" s="10">
        <f>SUM(J145)</f>
        <v>0</v>
      </c>
      <c r="K144" s="10">
        <f t="shared" si="2"/>
        <v>0</v>
      </c>
    </row>
    <row r="145" spans="2:11" ht="13.5" customHeight="1">
      <c r="B145" s="2"/>
      <c r="C145" s="1" t="s">
        <v>19</v>
      </c>
      <c r="D145" s="24"/>
      <c r="E145" s="24"/>
      <c r="F145" s="18" t="s">
        <v>20</v>
      </c>
      <c r="G145" s="18"/>
      <c r="H145" s="18"/>
      <c r="I145" s="10">
        <f>SUM(I146)</f>
        <v>20000</v>
      </c>
      <c r="J145" s="10">
        <f>SUM(J146)</f>
        <v>0</v>
      </c>
      <c r="K145" s="10">
        <f t="shared" si="2"/>
        <v>0</v>
      </c>
    </row>
    <row r="146" spans="2:11" ht="34.5" customHeight="1">
      <c r="B146" s="2"/>
      <c r="C146" s="2"/>
      <c r="D146" s="16" t="s">
        <v>158</v>
      </c>
      <c r="E146" s="16"/>
      <c r="F146" s="18" t="s">
        <v>159</v>
      </c>
      <c r="G146" s="18"/>
      <c r="H146" s="18"/>
      <c r="I146" s="10">
        <v>20000</v>
      </c>
      <c r="J146" s="10">
        <v>0</v>
      </c>
      <c r="K146" s="10">
        <f t="shared" si="2"/>
        <v>0</v>
      </c>
    </row>
    <row r="147" spans="2:11" ht="13.5" customHeight="1">
      <c r="B147" s="1" t="s">
        <v>160</v>
      </c>
      <c r="C147" s="2"/>
      <c r="D147" s="24"/>
      <c r="E147" s="24"/>
      <c r="F147" s="18" t="s">
        <v>161</v>
      </c>
      <c r="G147" s="18"/>
      <c r="H147" s="18"/>
      <c r="I147" s="10">
        <f>SUM(I148)</f>
        <v>103917.89</v>
      </c>
      <c r="J147" s="10">
        <f>SUM(J148)</f>
        <v>6798.51</v>
      </c>
      <c r="K147" s="10">
        <f t="shared" si="2"/>
        <v>6.54</v>
      </c>
    </row>
    <row r="148" spans="2:11" ht="13.5" customHeight="1">
      <c r="B148" s="2"/>
      <c r="C148" s="1" t="s">
        <v>162</v>
      </c>
      <c r="D148" s="24"/>
      <c r="E148" s="24"/>
      <c r="F148" s="18" t="s">
        <v>12</v>
      </c>
      <c r="G148" s="18"/>
      <c r="H148" s="18"/>
      <c r="I148" s="10">
        <f>SUM(I149)</f>
        <v>103917.89</v>
      </c>
      <c r="J148" s="10">
        <f>SUM(J149)</f>
        <v>6798.51</v>
      </c>
      <c r="K148" s="10">
        <f t="shared" si="2"/>
        <v>6.54</v>
      </c>
    </row>
    <row r="149" spans="2:11" ht="63" customHeight="1">
      <c r="B149" s="2"/>
      <c r="C149" s="2"/>
      <c r="D149" s="16" t="s">
        <v>154</v>
      </c>
      <c r="E149" s="16"/>
      <c r="F149" s="18" t="s">
        <v>155</v>
      </c>
      <c r="G149" s="18"/>
      <c r="H149" s="18"/>
      <c r="I149" s="10">
        <v>103917.89</v>
      </c>
      <c r="J149" s="10">
        <v>6798.51</v>
      </c>
      <c r="K149" s="10">
        <f t="shared" si="2"/>
        <v>6.54</v>
      </c>
    </row>
    <row r="150" spans="2:11" ht="13.5" customHeight="1">
      <c r="B150" s="29" t="s">
        <v>151</v>
      </c>
      <c r="C150" s="29"/>
      <c r="D150" s="29"/>
      <c r="E150" s="29"/>
      <c r="F150" s="29"/>
      <c r="G150" s="30" t="s">
        <v>150</v>
      </c>
      <c r="H150" s="30"/>
      <c r="I150" s="11">
        <f>SUM(I139,I144,I147)</f>
        <v>1226020.93</v>
      </c>
      <c r="J150" s="11">
        <f>SUM(J139,J144,J147)</f>
        <v>573726.17</v>
      </c>
      <c r="K150" s="11">
        <f t="shared" si="2"/>
        <v>46.8</v>
      </c>
    </row>
    <row r="151" spans="2:11" ht="13.5" customHeight="1">
      <c r="B151" s="28" t="s">
        <v>163</v>
      </c>
      <c r="C151" s="28"/>
      <c r="D151" s="28"/>
      <c r="E151" s="28"/>
      <c r="F151" s="28"/>
      <c r="G151" s="28"/>
      <c r="H151" s="28"/>
      <c r="I151" s="11">
        <f>SUM(I137,I150)</f>
        <v>16551453.56</v>
      </c>
      <c r="J151" s="11">
        <f>SUM(J137,J150)</f>
        <v>8816781.780000001</v>
      </c>
      <c r="K151" s="11">
        <f t="shared" si="2"/>
        <v>53.27</v>
      </c>
    </row>
  </sheetData>
  <sheetProtection/>
  <mergeCells count="296">
    <mergeCell ref="A2:H2"/>
    <mergeCell ref="A4:C4"/>
    <mergeCell ref="D4:G4"/>
    <mergeCell ref="D5:E5"/>
    <mergeCell ref="F5:H5"/>
    <mergeCell ref="A3:K3"/>
    <mergeCell ref="D6:E6"/>
    <mergeCell ref="F6:H6"/>
    <mergeCell ref="D9:E9"/>
    <mergeCell ref="F9:H9"/>
    <mergeCell ref="B7:H7"/>
    <mergeCell ref="D8:E8"/>
    <mergeCell ref="F8:H8"/>
    <mergeCell ref="D10:E10"/>
    <mergeCell ref="F10:H10"/>
    <mergeCell ref="D12:E12"/>
    <mergeCell ref="F12:H12"/>
    <mergeCell ref="F11:H11"/>
    <mergeCell ref="D14:E14"/>
    <mergeCell ref="F14:H14"/>
    <mergeCell ref="D13:E13"/>
    <mergeCell ref="F13:H13"/>
    <mergeCell ref="D15:E15"/>
    <mergeCell ref="F15:H15"/>
    <mergeCell ref="D16:E16"/>
    <mergeCell ref="F16:H16"/>
    <mergeCell ref="D19:E19"/>
    <mergeCell ref="F19:H19"/>
    <mergeCell ref="D17:E17"/>
    <mergeCell ref="F17:H17"/>
    <mergeCell ref="D18:E18"/>
    <mergeCell ref="F18:H18"/>
    <mergeCell ref="D21:E21"/>
    <mergeCell ref="F21:H21"/>
    <mergeCell ref="D20:E20"/>
    <mergeCell ref="F20:H20"/>
    <mergeCell ref="D24:E24"/>
    <mergeCell ref="F24:H24"/>
    <mergeCell ref="D23:E23"/>
    <mergeCell ref="F23:H23"/>
    <mergeCell ref="D25:E25"/>
    <mergeCell ref="F25:H25"/>
    <mergeCell ref="D26:E26"/>
    <mergeCell ref="F26:H26"/>
    <mergeCell ref="F29:H29"/>
    <mergeCell ref="D28:E28"/>
    <mergeCell ref="F28:H28"/>
    <mergeCell ref="D27:E27"/>
    <mergeCell ref="F27:H27"/>
    <mergeCell ref="D35:E35"/>
    <mergeCell ref="F35:H35"/>
    <mergeCell ref="D32:E32"/>
    <mergeCell ref="F32:H32"/>
    <mergeCell ref="D33:E33"/>
    <mergeCell ref="F33:H33"/>
    <mergeCell ref="D34:E34"/>
    <mergeCell ref="D37:E37"/>
    <mergeCell ref="F37:H37"/>
    <mergeCell ref="D36:E36"/>
    <mergeCell ref="F36:H36"/>
    <mergeCell ref="F34:H34"/>
    <mergeCell ref="D40:E40"/>
    <mergeCell ref="F40:H40"/>
    <mergeCell ref="D38:E38"/>
    <mergeCell ref="F38:H38"/>
    <mergeCell ref="D39:E39"/>
    <mergeCell ref="F39:H39"/>
    <mergeCell ref="D43:E43"/>
    <mergeCell ref="F43:H43"/>
    <mergeCell ref="D41:E41"/>
    <mergeCell ref="F41:H41"/>
    <mergeCell ref="D42:E42"/>
    <mergeCell ref="F42:H42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2:E52"/>
    <mergeCell ref="F52:H52"/>
    <mergeCell ref="D50:E50"/>
    <mergeCell ref="F50:H50"/>
    <mergeCell ref="D51:E51"/>
    <mergeCell ref="F51:H51"/>
    <mergeCell ref="D53:E53"/>
    <mergeCell ref="F53:H53"/>
    <mergeCell ref="D54:E54"/>
    <mergeCell ref="F54:H54"/>
    <mergeCell ref="D58:E58"/>
    <mergeCell ref="F58:H58"/>
    <mergeCell ref="F55:H55"/>
    <mergeCell ref="D56:E56"/>
    <mergeCell ref="F56:H56"/>
    <mergeCell ref="D64:E64"/>
    <mergeCell ref="F64:H64"/>
    <mergeCell ref="D60:E60"/>
    <mergeCell ref="F60:H60"/>
    <mergeCell ref="D63:E63"/>
    <mergeCell ref="F63:H63"/>
    <mergeCell ref="D62:E62"/>
    <mergeCell ref="D66:E66"/>
    <mergeCell ref="F66:H66"/>
    <mergeCell ref="D65:E65"/>
    <mergeCell ref="F65:H65"/>
    <mergeCell ref="D69:E69"/>
    <mergeCell ref="F69:H69"/>
    <mergeCell ref="D67:E67"/>
    <mergeCell ref="F67:H67"/>
    <mergeCell ref="D68:E68"/>
    <mergeCell ref="F68:H68"/>
    <mergeCell ref="D70:E70"/>
    <mergeCell ref="F70:H70"/>
    <mergeCell ref="D71:E71"/>
    <mergeCell ref="F71:H71"/>
    <mergeCell ref="D72:E72"/>
    <mergeCell ref="F72:H72"/>
    <mergeCell ref="D73:E73"/>
    <mergeCell ref="F73:H73"/>
    <mergeCell ref="F79:H79"/>
    <mergeCell ref="D77:E77"/>
    <mergeCell ref="F77:H77"/>
    <mergeCell ref="D78:E78"/>
    <mergeCell ref="F78:H78"/>
    <mergeCell ref="D79:E79"/>
    <mergeCell ref="D86:E86"/>
    <mergeCell ref="F86:H86"/>
    <mergeCell ref="D81:E81"/>
    <mergeCell ref="F81:H81"/>
    <mergeCell ref="D85:E85"/>
    <mergeCell ref="F85:H85"/>
    <mergeCell ref="D83:E83"/>
    <mergeCell ref="D92:E92"/>
    <mergeCell ref="F92:H92"/>
    <mergeCell ref="D87:E87"/>
    <mergeCell ref="F87:H87"/>
    <mergeCell ref="D88:E88"/>
    <mergeCell ref="F88:H88"/>
    <mergeCell ref="D89:E89"/>
    <mergeCell ref="D93:E93"/>
    <mergeCell ref="F93:H93"/>
    <mergeCell ref="D94:E94"/>
    <mergeCell ref="F94:H94"/>
    <mergeCell ref="D96:E96"/>
    <mergeCell ref="F96:H96"/>
    <mergeCell ref="D95:E95"/>
    <mergeCell ref="F95:H95"/>
    <mergeCell ref="D98:E98"/>
    <mergeCell ref="F98:H98"/>
    <mergeCell ref="D97:E97"/>
    <mergeCell ref="F97:H97"/>
    <mergeCell ref="D99:E99"/>
    <mergeCell ref="F99:H99"/>
    <mergeCell ref="D100:E100"/>
    <mergeCell ref="F100:H100"/>
    <mergeCell ref="D103:E103"/>
    <mergeCell ref="F103:H103"/>
    <mergeCell ref="D101:E101"/>
    <mergeCell ref="F101:H101"/>
    <mergeCell ref="D102:E102"/>
    <mergeCell ref="F102:H102"/>
    <mergeCell ref="D104:E104"/>
    <mergeCell ref="F104:H104"/>
    <mergeCell ref="D105:E105"/>
    <mergeCell ref="F105:H105"/>
    <mergeCell ref="D107:E107"/>
    <mergeCell ref="F107:H107"/>
    <mergeCell ref="D106:E106"/>
    <mergeCell ref="F106:H106"/>
    <mergeCell ref="D110:E110"/>
    <mergeCell ref="F110:H110"/>
    <mergeCell ref="D108:E108"/>
    <mergeCell ref="F108:H108"/>
    <mergeCell ref="D109:E109"/>
    <mergeCell ref="F109:H109"/>
    <mergeCell ref="D111:E111"/>
    <mergeCell ref="F111:H111"/>
    <mergeCell ref="D112:E112"/>
    <mergeCell ref="F112:H112"/>
    <mergeCell ref="D113:E113"/>
    <mergeCell ref="F113:H113"/>
    <mergeCell ref="D114:E114"/>
    <mergeCell ref="F114:H114"/>
    <mergeCell ref="D117:E117"/>
    <mergeCell ref="F117:H117"/>
    <mergeCell ref="D115:E115"/>
    <mergeCell ref="F115:H115"/>
    <mergeCell ref="D116:E116"/>
    <mergeCell ref="F116:H116"/>
    <mergeCell ref="D118:E118"/>
    <mergeCell ref="F118:H118"/>
    <mergeCell ref="D119:E119"/>
    <mergeCell ref="F119:H119"/>
    <mergeCell ref="D122:E122"/>
    <mergeCell ref="F122:H122"/>
    <mergeCell ref="D120:E120"/>
    <mergeCell ref="F120:H120"/>
    <mergeCell ref="D121:E121"/>
    <mergeCell ref="F121:H121"/>
    <mergeCell ref="D123:E123"/>
    <mergeCell ref="F123:H123"/>
    <mergeCell ref="D124:E124"/>
    <mergeCell ref="F124:H124"/>
    <mergeCell ref="D126:E126"/>
    <mergeCell ref="F126:H126"/>
    <mergeCell ref="D125:E125"/>
    <mergeCell ref="F125:H125"/>
    <mergeCell ref="D128:E128"/>
    <mergeCell ref="F128:H128"/>
    <mergeCell ref="D127:E127"/>
    <mergeCell ref="F127:H127"/>
    <mergeCell ref="D129:E129"/>
    <mergeCell ref="F129:H129"/>
    <mergeCell ref="D132:E132"/>
    <mergeCell ref="F132:H132"/>
    <mergeCell ref="D130:E130"/>
    <mergeCell ref="F130:H130"/>
    <mergeCell ref="D131:E131"/>
    <mergeCell ref="D135:E135"/>
    <mergeCell ref="F135:H135"/>
    <mergeCell ref="D133:E133"/>
    <mergeCell ref="F133:H133"/>
    <mergeCell ref="D134:E134"/>
    <mergeCell ref="F134:H134"/>
    <mergeCell ref="B137:F137"/>
    <mergeCell ref="G137:H137"/>
    <mergeCell ref="D136:E136"/>
    <mergeCell ref="F136:H136"/>
    <mergeCell ref="D140:E140"/>
    <mergeCell ref="F140:H140"/>
    <mergeCell ref="B138:H138"/>
    <mergeCell ref="D139:E139"/>
    <mergeCell ref="F139:H139"/>
    <mergeCell ref="D143:E143"/>
    <mergeCell ref="F143:H143"/>
    <mergeCell ref="D141:E141"/>
    <mergeCell ref="F141:H141"/>
    <mergeCell ref="D142:E142"/>
    <mergeCell ref="F142:H142"/>
    <mergeCell ref="D145:E145"/>
    <mergeCell ref="F145:H145"/>
    <mergeCell ref="D144:E144"/>
    <mergeCell ref="F144:H144"/>
    <mergeCell ref="D148:E148"/>
    <mergeCell ref="F148:H148"/>
    <mergeCell ref="D146:E146"/>
    <mergeCell ref="F146:H146"/>
    <mergeCell ref="D147:E147"/>
    <mergeCell ref="F147:H147"/>
    <mergeCell ref="J1:K1"/>
    <mergeCell ref="B151:H151"/>
    <mergeCell ref="D149:E149"/>
    <mergeCell ref="F149:H149"/>
    <mergeCell ref="B150:F150"/>
    <mergeCell ref="G150:H150"/>
    <mergeCell ref="D11:E11"/>
    <mergeCell ref="D22:E22"/>
    <mergeCell ref="F22:H22"/>
    <mergeCell ref="D31:E31"/>
    <mergeCell ref="F31:H31"/>
    <mergeCell ref="D30:E30"/>
    <mergeCell ref="F30:H30"/>
    <mergeCell ref="D29:E29"/>
    <mergeCell ref="D61:E61"/>
    <mergeCell ref="F61:H61"/>
    <mergeCell ref="D59:E59"/>
    <mergeCell ref="F59:H59"/>
    <mergeCell ref="D57:E57"/>
    <mergeCell ref="F57:H57"/>
    <mergeCell ref="D55:E55"/>
    <mergeCell ref="F62:H62"/>
    <mergeCell ref="D76:E76"/>
    <mergeCell ref="F76:H76"/>
    <mergeCell ref="D75:E75"/>
    <mergeCell ref="F75:H75"/>
    <mergeCell ref="D74:E74"/>
    <mergeCell ref="F74:H74"/>
    <mergeCell ref="D80:E80"/>
    <mergeCell ref="F80:H80"/>
    <mergeCell ref="D84:E84"/>
    <mergeCell ref="F82:H82"/>
    <mergeCell ref="F83:H83"/>
    <mergeCell ref="F84:H84"/>
    <mergeCell ref="D82:E82"/>
    <mergeCell ref="F131:H131"/>
    <mergeCell ref="F89:H89"/>
    <mergeCell ref="D90:E90"/>
    <mergeCell ref="F90:H90"/>
    <mergeCell ref="D91:E91"/>
    <mergeCell ref="F91:H91"/>
  </mergeCells>
  <printOptions/>
  <pageMargins left="0.7480314960629921" right="0.35433070866141736" top="0.3937007874015748" bottom="0.5905511811023623" header="0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2014-07-14T08:03:48Z</cp:lastPrinted>
  <dcterms:modified xsi:type="dcterms:W3CDTF">2014-07-29T07:59:17Z</dcterms:modified>
  <cp:category/>
  <cp:version/>
  <cp:contentType/>
  <cp:contentStatus/>
</cp:coreProperties>
</file>