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_3" sheetId="1" r:id="rId1"/>
    <sheet name="ZAŁ 11_7" sheetId="2" r:id="rId2"/>
    <sheet name="ZAŁ 5_4" sheetId="3" r:id="rId3"/>
    <sheet name="ZAŁ 8" sheetId="4" r:id="rId4"/>
    <sheet name="ZAŁ 7" sheetId="5" r:id="rId5"/>
    <sheet name="ZAŁ 4" sheetId="6" r:id="rId6"/>
    <sheet name="ZAŁ 6" sheetId="7" r:id="rId7"/>
    <sheet name="ZAL 9" sheetId="8" r:id="rId8"/>
    <sheet name="ZAŁ 10_6" sheetId="9" r:id="rId9"/>
    <sheet name="Arkusz1" sheetId="10" state="hidden" r:id="rId10"/>
  </sheets>
  <definedNames>
    <definedName name="_xlnm.Print_Titles" localSheetId="1">'ZAŁ 11_7'!$1:$4</definedName>
    <definedName name="_xlnm.Print_Titles" localSheetId="0">'ZAŁ 3_3'!$3:$8</definedName>
    <definedName name="_xlnm.Print_Titles" localSheetId="2">'ZAŁ 5_4'!$5:$9</definedName>
    <definedName name="_xlnm.Print_Titles" localSheetId="3">'ZAŁ 8'!$4:$8</definedName>
  </definedNames>
  <calcPr fullCalcOnLoad="1"/>
</workbook>
</file>

<file path=xl/sharedStrings.xml><?xml version="1.0" encoding="utf-8"?>
<sst xmlns="http://schemas.openxmlformats.org/spreadsheetml/2006/main" count="661" uniqueCount="309">
  <si>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</si>
  <si>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</si>
  <si>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</si>
  <si>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</si>
  <si>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</si>
  <si>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 xml:space="preserve">Kwota </t>
  </si>
  <si>
    <t>Dochody ogółem</t>
  </si>
  <si>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</si>
  <si>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</si>
  <si>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</si>
  <si>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</si>
  <si>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</si>
  <si>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</si>
  <si>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</si>
  <si>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</si>
  <si>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</si>
  <si>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</si>
  <si>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</si>
  <si>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</si>
  <si>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</si>
  <si>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</si>
  <si>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</si>
  <si>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</si>
  <si>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</si>
  <si>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</si>
  <si>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</si>
  <si>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</si>
  <si>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</si>
  <si>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</si>
  <si>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</si>
  <si>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</si>
  <si>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</si>
  <si>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</si>
  <si>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</si>
  <si>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</si>
  <si>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</si>
  <si>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Dotacja podmiotowa z budżetu dla jednostek niezaliczanych do sektora finansów publicznych  - Stowarzyszenia OSP</t>
  </si>
  <si>
    <t>Wykup papierów wartościowych ( obligacji komunalnych)</t>
  </si>
  <si>
    <t>Szkoła Podstawowa Majków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</si>
  <si>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</si>
  <si>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</si>
  <si>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</si>
  <si>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</si>
  <si>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</si>
  <si>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</si>
  <si>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</si>
  <si>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</si>
  <si>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</si>
  <si>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</si>
  <si>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majątkowe</t>
  </si>
  <si>
    <t>bieżące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</si>
  <si>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</si>
  <si>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</si>
  <si>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</si>
  <si>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</si>
  <si>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</si>
  <si>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</si>
  <si>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</si>
  <si>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</si>
  <si>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</si>
  <si>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Szkoła Podstawowa w Grzybowej Górze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</si>
  <si>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</si>
  <si>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</si>
  <si>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</si>
  <si>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</si>
  <si>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</si>
  <si>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</si>
  <si>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</si>
  <si>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</si>
  <si>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</si>
  <si>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</si>
  <si>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</si>
  <si>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</si>
  <si>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</si>
  <si>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</si>
  <si>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</si>
  <si>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</si>
  <si>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</si>
  <si>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</si>
  <si>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</si>
  <si>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</si>
  <si>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</si>
  <si>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</si>
  <si>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</si>
  <si>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</si>
  <si>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</si>
  <si>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</si>
  <si>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</si>
  <si>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</si>
  <si>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</si>
  <si>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</si>
  <si>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</si>
  <si>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</si>
  <si>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</si>
  <si>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</si>
  <si>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</si>
  <si>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</si>
  <si>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</si>
  <si>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</si>
  <si>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</si>
  <si>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</si>
  <si>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</si>
  <si>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</si>
  <si>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</si>
  <si>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</si>
  <si>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</si>
  <si>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</si>
  <si>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</si>
  <si>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</si>
  <si>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</si>
  <si>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</si>
  <si>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</si>
  <si>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</si>
  <si>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</si>
  <si>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</si>
  <si>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</si>
  <si>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</si>
  <si>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</si>
  <si>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</si>
  <si>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</si>
  <si>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</si>
  <si>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</si>
  <si>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</si>
  <si>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</si>
  <si>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</si>
  <si>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</si>
  <si>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</si>
  <si>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</si>
  <si>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</si>
  <si>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</si>
  <si>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</si>
  <si>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</si>
  <si>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</si>
  <si>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</si>
  <si>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</si>
  <si>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</si>
  <si>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</si>
  <si>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</si>
  <si>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</si>
  <si>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</si>
  <si>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</si>
  <si>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</si>
  <si>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Dotacje podmiotowe w 2011 r.</t>
  </si>
  <si>
    <t>Zadania jednostek pomocniczych w ramach funduszu sołeckiego w 2011 roku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</si>
  <si>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</si>
  <si>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</si>
  <si>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</si>
  <si>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</si>
  <si>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</si>
  <si>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</si>
  <si>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</si>
  <si>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</si>
  <si>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</si>
  <si>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</si>
  <si>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</si>
  <si>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</si>
  <si>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</si>
  <si>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</si>
  <si>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</si>
  <si>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</si>
  <si>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</si>
  <si>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</si>
  <si>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</si>
  <si>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</si>
  <si>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</si>
  <si>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</si>
  <si>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</si>
  <si>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</si>
  <si>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</si>
  <si>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</si>
  <si>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</si>
  <si>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</si>
  <si>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</si>
  <si>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</si>
  <si>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</si>
  <si>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</si>
  <si>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</si>
  <si>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</si>
  <si>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>biezące</t>
  </si>
  <si>
    <t xml:space="preserve">Zagospodarowanie oczka wodnego </t>
  </si>
  <si>
    <t>Pielęgnacja terenów zielonych</t>
  </si>
  <si>
    <t xml:space="preserve">Zakup i montaż słupów ogłoszeniowych </t>
  </si>
  <si>
    <t>Wykonanie nasadzeń zieleni w sołectwie</t>
  </si>
  <si>
    <t>Monitoring szkoły</t>
  </si>
  <si>
    <t>Utrzymanie rowów i przystanków</t>
  </si>
  <si>
    <t>Renowacja figurki</t>
  </si>
  <si>
    <t>Regeneracja kładki na rzece Żarnówce</t>
  </si>
  <si>
    <t>Naprawa i utrzymanie przystanków</t>
  </si>
  <si>
    <t>Wyposażenie domu spotkań wiejskich</t>
  </si>
  <si>
    <t>Kompleks boisk sportowych- utrzymanie i zagospodarowanie</t>
  </si>
  <si>
    <t>Podniesienie walorów estetycznych miejscowości poprzez utrzymanie miejsc zieleni i konserwację przystanków autobusowych</t>
  </si>
  <si>
    <t>Przygotowanie miejsca do organizacji spotkań mieszkańców przy grilu- położenie zadaszenia, wymurowanie grila, zakup stołów i ławek</t>
  </si>
  <si>
    <t>Utrzymanie czystości i porządku w sołectwie</t>
  </si>
  <si>
    <t xml:space="preserve">Zakup wyposażenia do kuchni przy Centrum Kulturalno -Oświatowym i Sportowym </t>
  </si>
  <si>
    <t>Utrzymanie terenów zielonych w sołectwie - zakup wykaszarki spalinowej</t>
  </si>
  <si>
    <t>Zakup wyposażenia do kuchni przy Centrum Kulturalno-Oświatowym i Sportowym - zakup patelni elektrycznej</t>
  </si>
  <si>
    <t>Utrzymanie porządku na terenie sołectwa</t>
  </si>
  <si>
    <t>Organizacja pikników i spotkań mieszkanców w sołectwie</t>
  </si>
  <si>
    <t>Nagłośnienie Sali konferencyjnej</t>
  </si>
  <si>
    <t xml:space="preserve">Zakup narzędzi do prac w sołectwie  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</si>
  <si>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</si>
  <si>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</si>
  <si>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</si>
  <si>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</si>
  <si>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 xml:space="preserve">Nazwa jednostki otrzymujacej dotacje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</si>
  <si>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</si>
  <si>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</si>
  <si>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</si>
  <si>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</si>
  <si>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</si>
  <si>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</si>
  <si>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</si>
  <si>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</si>
  <si>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Zagospodarowanie wód opadowych przy drogach</t>
  </si>
  <si>
    <t>Szkoła Podstawowa Kierz Niedźwiedzi</t>
  </si>
  <si>
    <t>Sołectwo: Lipowe Pole Plebańskie</t>
  </si>
  <si>
    <t xml:space="preserve">Zakup wyposażenia do świetlicy do  Centrum Kulturalno-Oświatowego i Sportowego </t>
  </si>
  <si>
    <t>Szkoła Podstawowa  w Kierzu Niedźwiedzim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</si>
  <si>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</si>
  <si>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</si>
  <si>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>Wykonanie modernizacji Skateparku poprzez zakup i wymianę wyeksploatowanych i uszkodzonych elementów w Rodzinnym Centrum Kultury i Wypoczynku "Nad Żarnówką" w Majkowie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</si>
  <si>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</si>
  <si>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</si>
  <si>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</si>
  <si>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</si>
  <si>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</si>
  <si>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</si>
  <si>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</si>
  <si>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</si>
  <si>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</si>
  <si>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</si>
  <si>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</si>
  <si>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</si>
  <si>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</si>
  <si>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</si>
  <si>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</si>
  <si>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</si>
  <si>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</si>
  <si>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</si>
  <si>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</si>
  <si>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</si>
  <si>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</si>
  <si>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</si>
  <si>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</si>
  <si>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</si>
  <si>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</si>
  <si>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</si>
  <si>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</si>
  <si>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</si>
  <si>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</si>
  <si>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</si>
  <si>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</si>
  <si>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</si>
  <si>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</si>
  <si>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</si>
  <si>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</si>
  <si>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</si>
  <si>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</si>
  <si>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</si>
  <si>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§ 950</t>
  </si>
  <si>
    <t>Budowa sieci kanalizacji sanitarnej z przykanalikami do granic nieruchomości wraz z przepompowniami ścieków  i zasilaniem elektrycznym przepompowni  - w ul. Św. Anny miejscowości Majków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</si>
  <si>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</si>
  <si>
    <t>Projekt:"Nad Żarnówką"  adaptacja Szkoły Podstawowej w Majkowie na potrzeby bazy noclegowej, Majków, gm. Skarżysko Kościelne, pow. skarżyski</t>
  </si>
  <si>
    <t>Projekt PROW:"Nad Żarnówką"  adaptacja Szkoły Podstawowej w Majkowie na potrzeby bazy noclegowej, Majków, gm. Skarżysko Kościelne, pow. skarżyski</t>
  </si>
  <si>
    <t>"Przebudowa skrzyżowania dróg powiatowych nr 0557T, 0556T oraz 0555T w Skarżysku Kościelnym"</t>
  </si>
  <si>
    <t xml:space="preserve">Dotacja celowa na pomoc finansową udzielaną między jednostkami samorządu terytorialnego na dofinansowanie własnych zadań inwestycyjnych i zakupów inwestycyjnych - "Przebudowa skrzyżowania dróg powiatowych nr 0557T, 0556T oraz 0555T w Skarżysku Kościelnym" </t>
  </si>
  <si>
    <t>12.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</si>
  <si>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1+720 do 2+377 wraz z budową chodnika" </t>
  </si>
  <si>
    <t>Zakup i budowa wiat przystankowych</t>
  </si>
  <si>
    <t xml:space="preserve">2. </t>
  </si>
  <si>
    <t>13.</t>
  </si>
  <si>
    <t>14.</t>
  </si>
  <si>
    <t>15.</t>
  </si>
  <si>
    <t>Oświetlenie uliczne</t>
  </si>
  <si>
    <t>Przebudowa oświetlenia ulicznego</t>
  </si>
  <si>
    <t>Dotacja celowa z budżetu na finansowanie lub dofinansowanie zadań w zakresie opieki dzieci i młodzieży -organizowanie zajęć dla dzieci i młodzieży w czasie wolnym od nauki szkolnej Opieka dla dzieci w miejscu zamieszkania wraz z jednodniowymi wyjazdami integracyjnymi, w czasie wolnym od nauki szkolnej</t>
  </si>
  <si>
    <t>Wyłoniona w drodze konkursu -OSP Grzybowa Góra</t>
  </si>
  <si>
    <t>Dotacja celowa z budżetu na finansowanie lub dofinansowanie zadań w zakresie opieki dzieci i młodzieży -organizowanie zajęć dla dzieci i młodzieży w czasie wolnym od nauki szkolnej -Multimedialne wakacje</t>
  </si>
  <si>
    <t>Wyłoniona w drodze konkursu - Stowarzyszenie "Creative Community"</t>
  </si>
  <si>
    <t>Dotacja celowa z budżetu na finansowanie lub dofinansowanie zadań w zakresie opieki dzieci i młodzieży -organizowanie zajęć dla dzieci i młodzieży w czasie wolnym od nauki szkolnej- Wielka świetlica małych ludzi</t>
  </si>
  <si>
    <t>Wyłoniona w drodze konkursu -OSP Lipowe Pole</t>
  </si>
  <si>
    <t>Dotacja celowa z budżetu na finansowanie lub dofinansowanie zadań w zakresie upowszechniania tradycji, kultury i patriotyzmu  - promocja reginalnej kuchni, twórców ludowych, organizacja przeglądu zespołów śpiewaczych …- W kręgu kultury i tradycji</t>
  </si>
  <si>
    <t>Wyłoniona w drodze konkursu -Stowarzyszenie na Rzecz Odnowy Zabytków</t>
  </si>
  <si>
    <t>Dotacja celowa z budżetu na finansowanie lub dofinansowanie zadań w zakresie upowszechniania tradycji, kultury i patriotyzmu  - promocja reginalnej kuchni, twórców ludowych, organizacja przeglądu zespołów śpiewaczych ... -Zachowanie i promocja dziedzictwa kulturowego naszej Gminy (Przegląd "To i owo na ludowo")</t>
  </si>
  <si>
    <t>Wyłoniona w drodze konkursu -Stowarzyszenie "NASZA GMINA"</t>
  </si>
  <si>
    <t>Dotacja celowa z budżetu na finansowanie lub dofinansowanie zadań w zakresie upowszechniania tradycji, kultury i patriotyzmu  - promocja reginalnej kuchni, twórców ludowych, organizacja przeglądu zespołów śpiewaczych ... -Wieczornica patriotyczna w 148 rocznicę bitwy powstania styczniowego w Grzybowej Górze</t>
  </si>
  <si>
    <t>Wyłoniona w drodze konkursu- OSP Grzybowa Góra</t>
  </si>
  <si>
    <t>Dotacja celowa z budżetu na finansowanie lub dofinansowanie zadań w zakresie upowszechniania tradycji, kultury i patriotyzmu  - promocja reginalnej kuchni, twórców ludowych, organizacja przeglądu zespołów śpiewaczych ... -"Cudze chwalicie, swego nie znacie"</t>
  </si>
  <si>
    <t>Wyłoniona w drodze konkursu - ROMANO</t>
  </si>
  <si>
    <t>Dotacja celowa z budżetu na finansowanie lub dofinansowanie zadań w zakresie upowszechniania tradycji, kultury i patriotyzmu  - promocja reginalnej kuchni, twórców ludowych, organizacja przeglądu zespołów śpiewaczych … -Senior też może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</si>
  <si>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Wspieranie amatorskich rozgrywek brydża sportowego - zakup sprzętu</t>
  </si>
  <si>
    <t>Wyłoniona w drodze konkursu -GROM</t>
  </si>
  <si>
    <t xml:space="preserve"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-Postaw na rodzinę - III parafialny festyn rodzinny 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</si>
  <si>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- Popularyzacja zdrowego stylu życia wśród mieszkańców Gminy poprzez tworzenie warunków do uprawiania gier zespołowych wraz z rozgrywkami drużyn amatorskich na boisku "Orlik" oraz wyjazdami na zawody. Festyny i akcje sportowe</t>
  </si>
  <si>
    <t>Wyłoniona w drodze konkursu -Gminne Zrzeszenie LZS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</si>
  <si>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-Sportowy zawrót głowy - akcja sportowa, festyn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</si>
  <si>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-Wspieranie amatorskich rozgrywek szachowych, brydźowych oraz tenisa stołowego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</si>
  <si>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-Rajd rowerowy "Z wizytą w Wąchocku"</t>
  </si>
  <si>
    <t>Wyłoniona w drodze konkursu - OSP Grzybowa Góra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</si>
  <si>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 -Pożegnanie lata - festyn</t>
  </si>
  <si>
    <t>Odłów i transport bezpańskich psów i kotów</t>
  </si>
  <si>
    <t>16.</t>
  </si>
  <si>
    <t>"Remont drogi dojazdowej do gruntów rolnych w m. Grzybowa Góra, odcinek o długosci 300  i szerokości 5 m".</t>
  </si>
  <si>
    <t>Dotacja celowa z budżetu na finansowanie lub dofinansowanie prac remontowych i konserwatorskich obiektów zabytkowych przekazane jednostkom nie zaliczanym do sektora finansów publicznych, na  prace konserwatorsko – restauratorskie wnętrza świątyni w zakresie prac renowacyjnych ścian bocznych nawy głównej kościoła parafialnego w Skarżysku Kościelnym wpisanym  do rejestru zabytków</t>
  </si>
  <si>
    <t xml:space="preserve">Parafia Rzymsko-Katolickiej  p.w. Św.  Trójcy w Skarżysku Kościelnym </t>
  </si>
  <si>
    <t>Paragraf</t>
  </si>
  <si>
    <t>Załącznik Nr 4</t>
  </si>
  <si>
    <t>do uchwały Nr XIV/70/11</t>
  </si>
  <si>
    <t>z dnia 25 listopada 2011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</si>
</sst>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 CE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4" fillId="0" borderId="14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top" wrapText="1"/>
    </xf>
    <xf numFmtId="0" fontId="37" fillId="0" borderId="12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3" fillId="0" borderId="16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0" fontId="3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0" fontId="45" fillId="0" borderId="14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16" fillId="0" borderId="22" xfId="0" applyFont="1" applyBorder="1" applyAlignment="1">
      <alignment horizontal="right" vertical="center" wrapText="1"/>
    </xf>
    <xf numFmtId="3" fontId="37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right" vertical="center" wrapText="1"/>
    </xf>
    <xf numFmtId="0" fontId="13" fillId="0" borderId="22" xfId="0" applyFont="1" applyBorder="1" applyAlignment="1" quotePrefix="1">
      <alignment wrapText="1"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4" xfId="0" applyFont="1" applyBorder="1" applyAlignment="1">
      <alignment wrapText="1"/>
    </xf>
    <xf numFmtId="3" fontId="39" fillId="0" borderId="10" xfId="0" applyNumberFormat="1" applyFont="1" applyBorder="1" applyAlignment="1">
      <alignment vertical="center" wrapText="1"/>
    </xf>
    <xf numFmtId="4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vertical="center"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 horizontal="center"/>
    </xf>
    <xf numFmtId="169" fontId="15" fillId="0" borderId="10" xfId="0" applyNumberFormat="1" applyFont="1" applyBorder="1" applyAlignment="1">
      <alignment vertical="center"/>
    </xf>
    <xf numFmtId="168" fontId="15" fillId="0" borderId="10" xfId="0" applyNumberFormat="1" applyFont="1" applyBorder="1" applyAlignment="1">
      <alignment vertical="center"/>
    </xf>
    <xf numFmtId="0" fontId="49" fillId="0" borderId="0" xfId="0" applyFont="1" applyAlignment="1">
      <alignment vertical="center" wrapText="1"/>
    </xf>
    <xf numFmtId="4" fontId="44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/>
    </xf>
    <xf numFmtId="0" fontId="35" fillId="0" borderId="0" xfId="0" applyFont="1" applyAlignment="1">
      <alignment/>
    </xf>
    <xf numFmtId="0" fontId="10" fillId="0" borderId="22" xfId="0" applyFont="1" applyBorder="1" applyAlignment="1">
      <alignment/>
    </xf>
    <xf numFmtId="3" fontId="37" fillId="0" borderId="12" xfId="0" applyNumberFormat="1" applyFont="1" applyBorder="1" applyAlignment="1">
      <alignment vertical="top" wrapText="1"/>
    </xf>
    <xf numFmtId="4" fontId="15" fillId="0" borderId="0" xfId="0" applyNumberFormat="1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7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4" fontId="50" fillId="0" borderId="16" xfId="0" applyNumberFormat="1" applyFont="1" applyBorder="1" applyAlignment="1">
      <alignment/>
    </xf>
    <xf numFmtId="0" fontId="37" fillId="0" borderId="23" xfId="0" applyFont="1" applyBorder="1" applyAlignment="1">
      <alignment vertical="top" wrapText="1"/>
    </xf>
    <xf numFmtId="4" fontId="35" fillId="0" borderId="10" xfId="0" applyNumberFormat="1" applyFont="1" applyBorder="1" applyAlignment="1">
      <alignment vertical="top" wrapText="1"/>
    </xf>
    <xf numFmtId="3" fontId="4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10" fillId="0" borderId="15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3" fontId="10" fillId="0" borderId="1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4" fontId="16" fillId="0" borderId="16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/>
    </xf>
    <xf numFmtId="4" fontId="47" fillId="0" borderId="10" xfId="0" applyNumberFormat="1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37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wrapText="1"/>
    </xf>
    <xf numFmtId="4" fontId="10" fillId="0" borderId="15" xfId="0" applyNumberFormat="1" applyFont="1" applyBorder="1" applyAlignment="1">
      <alignment/>
    </xf>
    <xf numFmtId="0" fontId="13" fillId="0" borderId="15" xfId="0" applyFont="1" applyBorder="1" applyAlignment="1" quotePrefix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47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4" xfId="0" applyFont="1" applyBorder="1" applyAlignment="1">
      <alignment vertical="center" wrapText="1"/>
    </xf>
    <xf numFmtId="0" fontId="10" fillId="0" borderId="15" xfId="0" applyFont="1" applyBorder="1" applyAlignment="1" quotePrefix="1">
      <alignment/>
    </xf>
    <xf numFmtId="0" fontId="10" fillId="0" borderId="21" xfId="0" applyFont="1" applyBorder="1" applyAlignment="1">
      <alignment/>
    </xf>
    <xf numFmtId="3" fontId="10" fillId="0" borderId="15" xfId="0" applyNumberFormat="1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wrapText="1"/>
    </xf>
    <xf numFmtId="0" fontId="10" fillId="0" borderId="22" xfId="0" applyFont="1" applyBorder="1" applyAlignment="1" quotePrefix="1">
      <alignment/>
    </xf>
    <xf numFmtId="0" fontId="10" fillId="0" borderId="15" xfId="0" applyFont="1" applyBorder="1" applyAlignment="1" quotePrefix="1">
      <alignment wrapText="1"/>
    </xf>
    <xf numFmtId="0" fontId="15" fillId="0" borderId="14" xfId="0" applyFont="1" applyBorder="1" applyAlignment="1">
      <alignment horizontal="center" vertical="center"/>
    </xf>
    <xf numFmtId="169" fontId="15" fillId="0" borderId="14" xfId="0" applyNumberFormat="1" applyFont="1" applyBorder="1" applyAlignment="1">
      <alignment vertical="center"/>
    </xf>
    <xf numFmtId="168" fontId="15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4" fontId="47" fillId="0" borderId="14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top"/>
    </xf>
    <xf numFmtId="1" fontId="42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4" fontId="37" fillId="0" borderId="10" xfId="0" applyNumberFormat="1" applyFont="1" applyBorder="1" applyAlignment="1">
      <alignment vertical="top" wrapText="1"/>
    </xf>
    <xf numFmtId="4" fontId="37" fillId="0" borderId="10" xfId="0" applyNumberFormat="1" applyFont="1" applyBorder="1" applyAlignment="1">
      <alignment/>
    </xf>
    <xf numFmtId="0" fontId="16" fillId="0" borderId="0" xfId="0" applyFont="1" applyFill="1" applyAlignment="1">
      <alignment vertical="center"/>
    </xf>
    <xf numFmtId="4" fontId="47" fillId="0" borderId="25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3" fontId="51" fillId="0" borderId="15" xfId="0" applyNumberFormat="1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3" fontId="51" fillId="0" borderId="15" xfId="0" applyNumberFormat="1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1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top" wrapText="1"/>
    </xf>
    <xf numFmtId="0" fontId="37" fillId="0" borderId="15" xfId="0" applyFont="1" applyBorder="1" applyAlignment="1">
      <alignment vertical="center" wrapText="1"/>
    </xf>
    <xf numFmtId="0" fontId="37" fillId="0" borderId="15" xfId="0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 wrapText="1"/>
    </xf>
    <xf numFmtId="3" fontId="37" fillId="0" borderId="15" xfId="0" applyNumberFormat="1" applyFont="1" applyBorder="1" applyAlignment="1">
      <alignment horizontal="right" vertical="center"/>
    </xf>
    <xf numFmtId="0" fontId="52" fillId="0" borderId="0" xfId="0" applyFont="1" applyAlignment="1">
      <alignment wrapText="1"/>
    </xf>
    <xf numFmtId="0" fontId="48" fillId="0" borderId="14" xfId="0" applyFont="1" applyBorder="1" applyAlignment="1">
      <alignment horizontal="center" vertical="center"/>
    </xf>
    <xf numFmtId="169" fontId="48" fillId="0" borderId="14" xfId="0" applyNumberFormat="1" applyFont="1" applyBorder="1" applyAlignment="1">
      <alignment vertical="center"/>
    </xf>
    <xf numFmtId="168" fontId="48" fillId="0" borderId="14" xfId="0" applyNumberFormat="1" applyFont="1" applyBorder="1" applyAlignment="1">
      <alignment vertical="center"/>
    </xf>
    <xf numFmtId="0" fontId="53" fillId="0" borderId="10" xfId="0" applyFont="1" applyBorder="1" applyAlignment="1">
      <alignment wrapText="1"/>
    </xf>
    <xf numFmtId="4" fontId="54" fillId="0" borderId="10" xfId="0" applyNumberFormat="1" applyFont="1" applyBorder="1" applyAlignment="1">
      <alignment vertical="center"/>
    </xf>
    <xf numFmtId="3" fontId="54" fillId="0" borderId="10" xfId="0" applyNumberFormat="1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4" fontId="47" fillId="0" borderId="14" xfId="0" applyNumberFormat="1" applyFont="1" applyBorder="1" applyAlignment="1">
      <alignment vertical="center"/>
    </xf>
    <xf numFmtId="4" fontId="47" fillId="0" borderId="15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/>
    </xf>
    <xf numFmtId="0" fontId="35" fillId="0" borderId="24" xfId="0" applyFont="1" applyBorder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3" fillId="0" borderId="0" xfId="0" applyFont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3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2" fontId="3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169" fontId="15" fillId="0" borderId="14" xfId="0" applyNumberFormat="1" applyFont="1" applyBorder="1" applyAlignment="1">
      <alignment horizontal="center" vertical="center"/>
    </xf>
    <xf numFmtId="168" fontId="15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36">
      <selection activeCell="A10" sqref="A10:IV10"/>
    </sheetView>
  </sheetViews>
  <sheetFormatPr defaultColWidth="9.00390625" defaultRowHeight="12.75"/>
  <cols>
    <col min="1" max="1" width="5.625" style="37" customWidth="1"/>
    <col min="2" max="2" width="4.875" style="37" bestFit="1" customWidth="1"/>
    <col min="3" max="3" width="6.25390625" style="37" bestFit="1" customWidth="1"/>
    <col min="4" max="4" width="19.375" style="37" customWidth="1"/>
    <col min="5" max="5" width="10.625" style="153" customWidth="1"/>
    <col min="6" max="6" width="11.25390625" style="153" customWidth="1"/>
    <col min="7" max="7" width="10.125" style="153" customWidth="1"/>
    <col min="8" max="8" width="9.875" style="153" customWidth="1"/>
    <col min="9" max="9" width="12.625" style="153" customWidth="1"/>
    <col min="10" max="10" width="2.875" style="37" customWidth="1"/>
    <col min="11" max="11" width="11.00390625" style="153" customWidth="1"/>
    <col min="12" max="12" width="12.875" style="153" customWidth="1"/>
    <col min="13" max="13" width="16.75390625" style="37" customWidth="1"/>
    <col min="14" max="16384" width="9.125" style="37" customWidth="1"/>
  </cols>
  <sheetData>
    <row r="1" spans="1:13" ht="11.25">
      <c r="A1" s="278" t="s">
        <v>136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13" ht="10.5" customHeight="1">
      <c r="A2" s="36"/>
      <c r="B2" s="36"/>
      <c r="C2" s="36"/>
      <c r="D2" s="36"/>
      <c r="E2" s="149"/>
      <c r="F2" s="149"/>
      <c r="G2" s="149"/>
      <c r="H2" s="149"/>
      <c r="I2" s="149"/>
      <c r="J2" s="36"/>
      <c r="K2" s="149"/>
      <c r="L2" s="149"/>
      <c r="M2" s="5" t="s">
        <v>95</v>
      </c>
    </row>
    <row r="3" spans="1:13" s="229" customFormat="1" ht="19.5" customHeight="1">
      <c r="A3" s="279" t="s">
        <v>108</v>
      </c>
      <c r="B3" s="279" t="s">
        <v>68</v>
      </c>
      <c r="C3" s="279" t="s">
        <v>94</v>
      </c>
      <c r="D3" s="280" t="s">
        <v>137</v>
      </c>
      <c r="E3" s="303" t="s">
        <v>109</v>
      </c>
      <c r="F3" s="281" t="s">
        <v>114</v>
      </c>
      <c r="G3" s="281"/>
      <c r="H3" s="281"/>
      <c r="I3" s="281"/>
      <c r="J3" s="281"/>
      <c r="K3" s="281"/>
      <c r="L3" s="281"/>
      <c r="M3" s="280" t="s">
        <v>112</v>
      </c>
    </row>
    <row r="4" spans="1:13" s="229" customFormat="1" ht="14.25" customHeight="1">
      <c r="A4" s="279"/>
      <c r="B4" s="279"/>
      <c r="C4" s="279"/>
      <c r="D4" s="280"/>
      <c r="E4" s="303"/>
      <c r="F4" s="267" t="s">
        <v>138</v>
      </c>
      <c r="G4" s="275" t="s">
        <v>76</v>
      </c>
      <c r="H4" s="275"/>
      <c r="I4" s="275"/>
      <c r="J4" s="275"/>
      <c r="K4" s="275"/>
      <c r="L4" s="275"/>
      <c r="M4" s="280"/>
    </row>
    <row r="5" spans="1:13" s="229" customFormat="1" ht="19.5" customHeight="1">
      <c r="A5" s="279"/>
      <c r="B5" s="279"/>
      <c r="C5" s="279"/>
      <c r="D5" s="280"/>
      <c r="E5" s="303"/>
      <c r="F5" s="267"/>
      <c r="G5" s="303" t="s">
        <v>122</v>
      </c>
      <c r="H5" s="303" t="s">
        <v>116</v>
      </c>
      <c r="I5" s="230" t="s">
        <v>72</v>
      </c>
      <c r="J5" s="304" t="s">
        <v>123</v>
      </c>
      <c r="K5" s="305"/>
      <c r="L5" s="303" t="s">
        <v>117</v>
      </c>
      <c r="M5" s="280"/>
    </row>
    <row r="6" spans="1:13" s="229" customFormat="1" ht="94.5" customHeight="1">
      <c r="A6" s="279"/>
      <c r="B6" s="279"/>
      <c r="C6" s="279"/>
      <c r="D6" s="280"/>
      <c r="E6" s="303"/>
      <c r="F6" s="267"/>
      <c r="G6" s="303"/>
      <c r="H6" s="303"/>
      <c r="I6" s="276" t="s">
        <v>135</v>
      </c>
      <c r="J6" s="306"/>
      <c r="K6" s="272"/>
      <c r="L6" s="303"/>
      <c r="M6" s="280"/>
    </row>
    <row r="7" spans="1:13" s="38" customFormat="1" ht="3" customHeight="1" hidden="1">
      <c r="A7" s="279"/>
      <c r="B7" s="279"/>
      <c r="C7" s="279"/>
      <c r="D7" s="280"/>
      <c r="E7" s="303"/>
      <c r="F7" s="267"/>
      <c r="G7" s="303"/>
      <c r="H7" s="303"/>
      <c r="I7" s="277"/>
      <c r="J7" s="273"/>
      <c r="K7" s="274"/>
      <c r="L7" s="303"/>
      <c r="M7" s="280"/>
    </row>
    <row r="8" spans="1:13" ht="9" customHeight="1">
      <c r="A8" s="39">
        <v>1</v>
      </c>
      <c r="B8" s="39">
        <v>2</v>
      </c>
      <c r="C8" s="39">
        <v>3</v>
      </c>
      <c r="D8" s="39">
        <v>4</v>
      </c>
      <c r="E8" s="155">
        <v>5</v>
      </c>
      <c r="F8" s="155">
        <v>6</v>
      </c>
      <c r="G8" s="155">
        <v>7</v>
      </c>
      <c r="H8" s="155">
        <v>8</v>
      </c>
      <c r="I8" s="156">
        <v>9</v>
      </c>
      <c r="J8" s="291">
        <v>10</v>
      </c>
      <c r="K8" s="292"/>
      <c r="L8" s="155">
        <v>11</v>
      </c>
      <c r="M8" s="155">
        <v>12</v>
      </c>
    </row>
    <row r="9" spans="1:13" ht="15" customHeight="1">
      <c r="A9" s="293" t="s">
        <v>249</v>
      </c>
      <c r="B9" s="294"/>
      <c r="C9" s="294"/>
      <c r="D9" s="295"/>
      <c r="E9" s="155"/>
      <c r="F9" s="155"/>
      <c r="G9" s="155"/>
      <c r="H9" s="155"/>
      <c r="I9" s="156"/>
      <c r="J9" s="156"/>
      <c r="K9" s="174"/>
      <c r="L9" s="155"/>
      <c r="M9" s="176"/>
    </row>
    <row r="10" spans="1:13" s="131" customFormat="1" ht="96.75" customHeight="1">
      <c r="A10" s="256">
        <v>1</v>
      </c>
      <c r="B10" s="391">
        <v>10</v>
      </c>
      <c r="C10" s="392">
        <v>1010</v>
      </c>
      <c r="D10" s="393" t="s">
        <v>218</v>
      </c>
      <c r="E10" s="150">
        <v>3343991</v>
      </c>
      <c r="F10" s="150">
        <v>100000</v>
      </c>
      <c r="G10" s="150">
        <v>0</v>
      </c>
      <c r="H10" s="150">
        <v>100000</v>
      </c>
      <c r="I10" s="150">
        <v>0</v>
      </c>
      <c r="J10" s="128" t="s">
        <v>113</v>
      </c>
      <c r="K10" s="150">
        <v>0</v>
      </c>
      <c r="L10" s="150">
        <v>0</v>
      </c>
      <c r="M10" s="172" t="s">
        <v>8</v>
      </c>
    </row>
    <row r="11" spans="1:13" s="130" customFormat="1" ht="200.25" customHeight="1" hidden="1">
      <c r="A11" s="248">
        <v>2</v>
      </c>
      <c r="B11" s="249">
        <v>10</v>
      </c>
      <c r="C11" s="250">
        <v>1010</v>
      </c>
      <c r="D11" s="251" t="s">
        <v>210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3" t="s">
        <v>113</v>
      </c>
      <c r="K11" s="252">
        <v>0</v>
      </c>
      <c r="L11" s="252">
        <v>0</v>
      </c>
      <c r="M11" s="254" t="s">
        <v>8</v>
      </c>
    </row>
    <row r="12" spans="1:13" s="210" customFormat="1" ht="169.5" customHeight="1">
      <c r="A12" s="219">
        <v>2</v>
      </c>
      <c r="B12" s="220">
        <v>10</v>
      </c>
      <c r="C12" s="221">
        <v>1010</v>
      </c>
      <c r="D12" s="222" t="s">
        <v>261</v>
      </c>
      <c r="E12" s="223">
        <v>3545000</v>
      </c>
      <c r="F12" s="223">
        <v>45000</v>
      </c>
      <c r="G12" s="223">
        <v>45000</v>
      </c>
      <c r="H12" s="223"/>
      <c r="I12" s="223"/>
      <c r="J12" s="128" t="s">
        <v>113</v>
      </c>
      <c r="K12" s="204"/>
      <c r="L12" s="223"/>
      <c r="M12" s="209" t="s">
        <v>8</v>
      </c>
    </row>
    <row r="13" spans="1:13" s="210" customFormat="1" ht="121.5" customHeight="1">
      <c r="A13" s="219">
        <v>3</v>
      </c>
      <c r="B13" s="220">
        <v>10</v>
      </c>
      <c r="C13" s="221">
        <v>1010</v>
      </c>
      <c r="D13" s="222" t="s">
        <v>260</v>
      </c>
      <c r="E13" s="223">
        <v>2000000</v>
      </c>
      <c r="F13" s="223">
        <v>100000</v>
      </c>
      <c r="G13" s="223">
        <v>50000</v>
      </c>
      <c r="H13" s="223">
        <v>50000</v>
      </c>
      <c r="I13" s="223"/>
      <c r="J13" s="128" t="s">
        <v>113</v>
      </c>
      <c r="K13" s="204"/>
      <c r="L13" s="223"/>
      <c r="M13" s="209" t="s">
        <v>8</v>
      </c>
    </row>
    <row r="14" spans="1:13" s="131" customFormat="1" ht="13.5" customHeight="1">
      <c r="A14" s="296">
        <v>4</v>
      </c>
      <c r="B14" s="289">
        <v>600</v>
      </c>
      <c r="C14" s="289">
        <v>60016</v>
      </c>
      <c r="D14" s="300" t="s">
        <v>241</v>
      </c>
      <c r="E14" s="283">
        <v>792780</v>
      </c>
      <c r="F14" s="283">
        <v>780580</v>
      </c>
      <c r="G14" s="283">
        <v>6100</v>
      </c>
      <c r="H14" s="283">
        <v>497800</v>
      </c>
      <c r="I14" s="283">
        <v>0</v>
      </c>
      <c r="J14" s="128" t="s">
        <v>62</v>
      </c>
      <c r="K14" s="154">
        <v>276680</v>
      </c>
      <c r="L14" s="283">
        <v>0</v>
      </c>
      <c r="M14" s="289" t="s">
        <v>8</v>
      </c>
    </row>
    <row r="15" spans="1:13" s="131" customFormat="1" ht="9.75" customHeight="1">
      <c r="A15" s="297"/>
      <c r="B15" s="290"/>
      <c r="C15" s="290"/>
      <c r="D15" s="301"/>
      <c r="E15" s="284"/>
      <c r="F15" s="284"/>
      <c r="G15" s="284"/>
      <c r="H15" s="284"/>
      <c r="I15" s="284"/>
      <c r="J15" s="128" t="s">
        <v>63</v>
      </c>
      <c r="K15" s="154"/>
      <c r="L15" s="284"/>
      <c r="M15" s="290"/>
    </row>
    <row r="16" spans="1:13" s="131" customFormat="1" ht="12.75" customHeight="1">
      <c r="A16" s="297"/>
      <c r="B16" s="290"/>
      <c r="C16" s="290"/>
      <c r="D16" s="301"/>
      <c r="E16" s="284"/>
      <c r="F16" s="284"/>
      <c r="G16" s="284"/>
      <c r="H16" s="284"/>
      <c r="I16" s="284"/>
      <c r="J16" s="128" t="s">
        <v>64</v>
      </c>
      <c r="K16" s="154"/>
      <c r="L16" s="284"/>
      <c r="M16" s="290"/>
    </row>
    <row r="17" spans="1:13" s="131" customFormat="1" ht="30.75" customHeight="1">
      <c r="A17" s="298"/>
      <c r="B17" s="299"/>
      <c r="C17" s="299"/>
      <c r="D17" s="302"/>
      <c r="E17" s="285"/>
      <c r="F17" s="285"/>
      <c r="G17" s="285"/>
      <c r="H17" s="285"/>
      <c r="I17" s="285"/>
      <c r="J17" s="128" t="s">
        <v>65</v>
      </c>
      <c r="K17" s="154"/>
      <c r="L17" s="285"/>
      <c r="M17" s="290"/>
    </row>
    <row r="18" spans="1:13" s="131" customFormat="1" ht="44.25" customHeight="1">
      <c r="A18" s="42">
        <v>5</v>
      </c>
      <c r="B18" s="129">
        <v>600</v>
      </c>
      <c r="C18" s="129">
        <v>60016</v>
      </c>
      <c r="D18" s="134" t="s">
        <v>211</v>
      </c>
      <c r="E18" s="150">
        <v>650000</v>
      </c>
      <c r="F18" s="150">
        <v>50000</v>
      </c>
      <c r="G18" s="150">
        <v>50000</v>
      </c>
      <c r="H18" s="150">
        <v>0</v>
      </c>
      <c r="I18" s="150">
        <v>0</v>
      </c>
      <c r="J18" s="128" t="s">
        <v>113</v>
      </c>
      <c r="K18" s="150">
        <v>0</v>
      </c>
      <c r="L18" s="150">
        <v>0</v>
      </c>
      <c r="M18" s="172" t="s">
        <v>8</v>
      </c>
    </row>
    <row r="19" spans="1:13" s="210" customFormat="1" ht="45" customHeight="1">
      <c r="A19" s="206">
        <v>6</v>
      </c>
      <c r="B19" s="207">
        <v>600</v>
      </c>
      <c r="C19" s="207">
        <v>60016</v>
      </c>
      <c r="D19" s="208" t="s">
        <v>254</v>
      </c>
      <c r="E19" s="204">
        <v>222340</v>
      </c>
      <c r="F19" s="204">
        <v>152340</v>
      </c>
      <c r="G19" s="204">
        <v>152340</v>
      </c>
      <c r="H19" s="204">
        <v>0</v>
      </c>
      <c r="I19" s="204">
        <v>0</v>
      </c>
      <c r="J19" s="205" t="s">
        <v>113</v>
      </c>
      <c r="K19" s="204">
        <v>0</v>
      </c>
      <c r="L19" s="204">
        <v>0</v>
      </c>
      <c r="M19" s="209" t="s">
        <v>8</v>
      </c>
    </row>
    <row r="20" spans="1:13" s="131" customFormat="1" ht="54.75" customHeight="1">
      <c r="A20" s="42">
        <v>7</v>
      </c>
      <c r="B20" s="129">
        <v>720</v>
      </c>
      <c r="C20" s="129">
        <v>72095</v>
      </c>
      <c r="D20" s="134" t="s">
        <v>236</v>
      </c>
      <c r="E20" s="150">
        <v>101810</v>
      </c>
      <c r="F20" s="150">
        <v>69699</v>
      </c>
      <c r="G20" s="150">
        <v>19555</v>
      </c>
      <c r="H20" s="150">
        <v>0</v>
      </c>
      <c r="I20" s="150">
        <v>0</v>
      </c>
      <c r="J20" s="128" t="s">
        <v>113</v>
      </c>
      <c r="K20" s="150">
        <v>0</v>
      </c>
      <c r="L20" s="150">
        <v>50144</v>
      </c>
      <c r="M20" s="172" t="s">
        <v>8</v>
      </c>
    </row>
    <row r="21" spans="1:13" s="131" customFormat="1" ht="61.5" customHeight="1">
      <c r="A21" s="42">
        <v>8</v>
      </c>
      <c r="B21" s="129">
        <v>720</v>
      </c>
      <c r="C21" s="129">
        <v>72095</v>
      </c>
      <c r="D21" s="134" t="s">
        <v>235</v>
      </c>
      <c r="E21" s="150">
        <v>85000</v>
      </c>
      <c r="F21" s="150">
        <v>85000</v>
      </c>
      <c r="G21" s="150">
        <v>19900</v>
      </c>
      <c r="H21" s="150">
        <v>0</v>
      </c>
      <c r="I21" s="150">
        <v>0</v>
      </c>
      <c r="J21" s="128" t="s">
        <v>113</v>
      </c>
      <c r="K21" s="150">
        <v>0</v>
      </c>
      <c r="L21" s="150">
        <v>65100</v>
      </c>
      <c r="M21" s="172" t="s">
        <v>8</v>
      </c>
    </row>
    <row r="22" spans="1:13" s="131" customFormat="1" ht="87" customHeight="1">
      <c r="A22" s="42">
        <v>9</v>
      </c>
      <c r="B22" s="141">
        <v>801</v>
      </c>
      <c r="C22" s="142">
        <v>80101</v>
      </c>
      <c r="D22" s="134" t="s">
        <v>263</v>
      </c>
      <c r="E22" s="150">
        <v>602358</v>
      </c>
      <c r="F22" s="150">
        <v>590731</v>
      </c>
      <c r="G22" s="150">
        <v>0</v>
      </c>
      <c r="H22" s="150">
        <v>329608</v>
      </c>
      <c r="I22" s="150">
        <v>0</v>
      </c>
      <c r="J22" s="128" t="s">
        <v>113</v>
      </c>
      <c r="K22" s="150">
        <v>0</v>
      </c>
      <c r="L22" s="150">
        <v>261123</v>
      </c>
      <c r="M22" s="172" t="s">
        <v>8</v>
      </c>
    </row>
    <row r="23" spans="1:13" s="131" customFormat="1" ht="86.25" customHeight="1">
      <c r="A23" s="42">
        <v>10</v>
      </c>
      <c r="B23" s="141">
        <v>900</v>
      </c>
      <c r="C23" s="142">
        <v>90001</v>
      </c>
      <c r="D23" s="134" t="s">
        <v>222</v>
      </c>
      <c r="E23" s="150">
        <v>2890000</v>
      </c>
      <c r="F23" s="150">
        <v>965000</v>
      </c>
      <c r="G23" s="150">
        <v>0</v>
      </c>
      <c r="H23" s="150">
        <v>965000</v>
      </c>
      <c r="I23" s="150">
        <v>0</v>
      </c>
      <c r="J23" s="128" t="s">
        <v>113</v>
      </c>
      <c r="K23" s="150">
        <v>0</v>
      </c>
      <c r="L23" s="150">
        <v>0</v>
      </c>
      <c r="M23" s="129" t="s">
        <v>8</v>
      </c>
    </row>
    <row r="24" spans="1:13" s="131" customFormat="1" ht="86.25" customHeight="1">
      <c r="A24" s="42">
        <v>11</v>
      </c>
      <c r="B24" s="141">
        <v>926</v>
      </c>
      <c r="C24" s="142">
        <v>92601</v>
      </c>
      <c r="D24" s="134" t="s">
        <v>256</v>
      </c>
      <c r="E24" s="150">
        <v>1300000</v>
      </c>
      <c r="F24" s="150">
        <v>467000</v>
      </c>
      <c r="G24" s="150">
        <v>467000</v>
      </c>
      <c r="H24" s="150">
        <v>0</v>
      </c>
      <c r="I24" s="150">
        <v>0</v>
      </c>
      <c r="J24" s="128" t="s">
        <v>113</v>
      </c>
      <c r="K24" s="150">
        <v>0</v>
      </c>
      <c r="L24" s="150">
        <v>0</v>
      </c>
      <c r="M24" s="129" t="s">
        <v>8</v>
      </c>
    </row>
    <row r="25" spans="1:13" s="131" customFormat="1" ht="65.25" customHeight="1">
      <c r="A25" s="282" t="s">
        <v>247</v>
      </c>
      <c r="B25" s="282"/>
      <c r="C25" s="282"/>
      <c r="D25" s="282"/>
      <c r="E25" s="150">
        <f>SUM(E10:E24)</f>
        <v>15533279</v>
      </c>
      <c r="F25" s="150">
        <f>SUM(F10:F24)</f>
        <v>3405350</v>
      </c>
      <c r="G25" s="150">
        <f>SUM(G10:G24)</f>
        <v>809895</v>
      </c>
      <c r="H25" s="150">
        <f>SUM(H10:H24)</f>
        <v>1942408</v>
      </c>
      <c r="I25" s="150">
        <f>SUM(I10:I24)</f>
        <v>0</v>
      </c>
      <c r="J25" s="162"/>
      <c r="K25" s="150">
        <f>SUM(K10:K24)</f>
        <v>276680</v>
      </c>
      <c r="L25" s="150">
        <f>SUM(L10:L24)</f>
        <v>376367</v>
      </c>
      <c r="M25" s="173"/>
    </row>
    <row r="26" spans="1:13" ht="11.25" customHeight="1">
      <c r="A26" s="286" t="s">
        <v>248</v>
      </c>
      <c r="B26" s="287"/>
      <c r="C26" s="287"/>
      <c r="D26" s="288"/>
      <c r="E26" s="151"/>
      <c r="F26" s="151"/>
      <c r="G26" s="151"/>
      <c r="H26" s="151"/>
      <c r="I26" s="151"/>
      <c r="J26" s="41"/>
      <c r="K26" s="175"/>
      <c r="L26" s="151"/>
      <c r="M26" s="173"/>
    </row>
    <row r="27" spans="1:13" s="131" customFormat="1" ht="39" customHeight="1">
      <c r="A27" s="132">
        <v>1</v>
      </c>
      <c r="B27" s="133">
        <v>600</v>
      </c>
      <c r="C27" s="133">
        <v>60016</v>
      </c>
      <c r="D27" s="177" t="s">
        <v>252</v>
      </c>
      <c r="E27" s="152">
        <v>100000</v>
      </c>
      <c r="F27" s="152">
        <v>30000</v>
      </c>
      <c r="G27" s="152">
        <v>30000</v>
      </c>
      <c r="H27" s="152">
        <v>0</v>
      </c>
      <c r="I27" s="152">
        <v>0</v>
      </c>
      <c r="J27" s="128" t="s">
        <v>113</v>
      </c>
      <c r="K27" s="152">
        <v>0</v>
      </c>
      <c r="L27" s="152">
        <v>0</v>
      </c>
      <c r="M27" s="172" t="s">
        <v>8</v>
      </c>
    </row>
    <row r="28" spans="1:13" s="131" customFormat="1" ht="57" customHeight="1">
      <c r="A28" s="132">
        <v>2</v>
      </c>
      <c r="B28" s="133">
        <v>710</v>
      </c>
      <c r="C28" s="133">
        <v>71004</v>
      </c>
      <c r="D28" s="135" t="s">
        <v>219</v>
      </c>
      <c r="E28" s="152">
        <v>200000</v>
      </c>
      <c r="F28" s="152">
        <v>100000</v>
      </c>
      <c r="G28" s="152">
        <v>100000</v>
      </c>
      <c r="H28" s="152">
        <v>0</v>
      </c>
      <c r="I28" s="152">
        <v>0</v>
      </c>
      <c r="J28" s="128" t="s">
        <v>113</v>
      </c>
      <c r="K28" s="152">
        <v>0</v>
      </c>
      <c r="L28" s="152">
        <v>0</v>
      </c>
      <c r="M28" s="172" t="s">
        <v>8</v>
      </c>
    </row>
    <row r="29" spans="1:13" s="131" customFormat="1" ht="40.5" customHeight="1">
      <c r="A29" s="42">
        <v>3</v>
      </c>
      <c r="B29" s="129"/>
      <c r="C29" s="129"/>
      <c r="D29" s="134" t="s">
        <v>231</v>
      </c>
      <c r="E29" s="150">
        <v>2400000</v>
      </c>
      <c r="F29" s="150">
        <v>500000</v>
      </c>
      <c r="G29" s="150">
        <v>500000</v>
      </c>
      <c r="H29" s="150">
        <v>0</v>
      </c>
      <c r="I29" s="150">
        <v>0</v>
      </c>
      <c r="J29" s="128" t="s">
        <v>113</v>
      </c>
      <c r="K29" s="150">
        <v>0</v>
      </c>
      <c r="L29" s="150">
        <v>0</v>
      </c>
      <c r="M29" s="172" t="s">
        <v>8</v>
      </c>
    </row>
    <row r="30" spans="1:13" s="131" customFormat="1" ht="44.25" customHeight="1">
      <c r="A30" s="42">
        <v>4</v>
      </c>
      <c r="B30" s="129">
        <v>801</v>
      </c>
      <c r="C30" s="129">
        <v>80113</v>
      </c>
      <c r="D30" s="134" t="s">
        <v>226</v>
      </c>
      <c r="E30" s="150">
        <v>480000</v>
      </c>
      <c r="F30" s="150">
        <v>76000</v>
      </c>
      <c r="G30" s="150">
        <v>76000</v>
      </c>
      <c r="H30" s="150">
        <v>0</v>
      </c>
      <c r="I30" s="150">
        <v>0</v>
      </c>
      <c r="J30" s="128" t="s">
        <v>113</v>
      </c>
      <c r="K30" s="150">
        <v>0</v>
      </c>
      <c r="L30" s="150">
        <v>0</v>
      </c>
      <c r="M30" s="172" t="s">
        <v>8</v>
      </c>
    </row>
    <row r="31" spans="1:13" s="131" customFormat="1" ht="42" customHeight="1">
      <c r="A31" s="42">
        <v>5</v>
      </c>
      <c r="B31" s="129"/>
      <c r="C31" s="129"/>
      <c r="D31" s="134" t="s">
        <v>229</v>
      </c>
      <c r="E31" s="150">
        <v>2083006</v>
      </c>
      <c r="F31" s="150">
        <v>495807</v>
      </c>
      <c r="G31" s="150">
        <v>495807</v>
      </c>
      <c r="H31" s="150">
        <v>0</v>
      </c>
      <c r="I31" s="150">
        <v>0</v>
      </c>
      <c r="J31" s="128" t="s">
        <v>113</v>
      </c>
      <c r="K31" s="150">
        <v>0</v>
      </c>
      <c r="L31" s="150">
        <v>0</v>
      </c>
      <c r="M31" s="171" t="s">
        <v>230</v>
      </c>
    </row>
    <row r="32" spans="1:13" s="131" customFormat="1" ht="43.5" customHeight="1">
      <c r="A32" s="42">
        <v>6</v>
      </c>
      <c r="B32" s="129"/>
      <c r="C32" s="129"/>
      <c r="D32" s="134" t="s">
        <v>232</v>
      </c>
      <c r="E32" s="150">
        <v>120130</v>
      </c>
      <c r="F32" s="150">
        <v>35630</v>
      </c>
      <c r="G32" s="150">
        <v>35630</v>
      </c>
      <c r="H32" s="150">
        <v>0</v>
      </c>
      <c r="I32" s="150">
        <v>0</v>
      </c>
      <c r="J32" s="128" t="s">
        <v>113</v>
      </c>
      <c r="K32" s="150">
        <v>0</v>
      </c>
      <c r="L32" s="150">
        <v>0</v>
      </c>
      <c r="M32" s="171" t="s">
        <v>28</v>
      </c>
    </row>
    <row r="33" spans="1:13" s="210" customFormat="1" ht="43.5" customHeight="1">
      <c r="A33" s="206">
        <v>7</v>
      </c>
      <c r="B33" s="207">
        <v>853</v>
      </c>
      <c r="C33" s="207">
        <v>85395</v>
      </c>
      <c r="D33" s="208" t="s">
        <v>233</v>
      </c>
      <c r="E33" s="204">
        <v>597719.68</v>
      </c>
      <c r="F33" s="204">
        <v>208269.95</v>
      </c>
      <c r="G33" s="204">
        <v>0</v>
      </c>
      <c r="H33" s="204">
        <v>0</v>
      </c>
      <c r="I33" s="204">
        <v>0</v>
      </c>
      <c r="J33" s="205" t="s">
        <v>113</v>
      </c>
      <c r="K33" s="224">
        <v>31227.13</v>
      </c>
      <c r="L33" s="204">
        <v>177042.82</v>
      </c>
      <c r="M33" s="211" t="s">
        <v>55</v>
      </c>
    </row>
    <row r="34" spans="1:13" s="210" customFormat="1" ht="78.75" customHeight="1">
      <c r="A34" s="206">
        <v>8</v>
      </c>
      <c r="B34" s="207">
        <v>853</v>
      </c>
      <c r="C34" s="207">
        <v>85395</v>
      </c>
      <c r="D34" s="208" t="s">
        <v>234</v>
      </c>
      <c r="E34" s="204">
        <v>824375.71</v>
      </c>
      <c r="F34" s="204">
        <v>166116</v>
      </c>
      <c r="G34" s="204">
        <v>17442.2</v>
      </c>
      <c r="H34" s="204">
        <v>0</v>
      </c>
      <c r="I34" s="204">
        <v>0</v>
      </c>
      <c r="J34" s="205" t="s">
        <v>113</v>
      </c>
      <c r="K34" s="224">
        <v>7475.2</v>
      </c>
      <c r="L34" s="204">
        <v>141198.6</v>
      </c>
      <c r="M34" s="209" t="s">
        <v>28</v>
      </c>
    </row>
    <row r="35" spans="1:13" s="210" customFormat="1" ht="45.75" customHeight="1">
      <c r="A35" s="206">
        <v>9</v>
      </c>
      <c r="B35" s="207">
        <v>853</v>
      </c>
      <c r="C35" s="207">
        <v>85395</v>
      </c>
      <c r="D35" s="208" t="s">
        <v>238</v>
      </c>
      <c r="E35" s="204">
        <v>1245936</v>
      </c>
      <c r="F35" s="204">
        <v>723120.59</v>
      </c>
      <c r="G35" s="204">
        <v>7569.56</v>
      </c>
      <c r="H35" s="204">
        <v>0</v>
      </c>
      <c r="I35" s="204">
        <v>0</v>
      </c>
      <c r="J35" s="205" t="s">
        <v>113</v>
      </c>
      <c r="K35" s="224">
        <v>96887.33</v>
      </c>
      <c r="L35" s="204">
        <v>618663.7</v>
      </c>
      <c r="M35" s="209" t="s">
        <v>8</v>
      </c>
    </row>
    <row r="36" spans="1:13" s="131" customFormat="1" ht="40.5" customHeight="1">
      <c r="A36" s="42">
        <v>10</v>
      </c>
      <c r="B36" s="141">
        <v>900</v>
      </c>
      <c r="C36" s="142">
        <v>90015</v>
      </c>
      <c r="D36" s="134" t="s">
        <v>250</v>
      </c>
      <c r="E36" s="150">
        <v>100000</v>
      </c>
      <c r="F36" s="150">
        <v>30000</v>
      </c>
      <c r="G36" s="150">
        <v>30000</v>
      </c>
      <c r="H36" s="150">
        <v>0</v>
      </c>
      <c r="I36" s="150">
        <v>0</v>
      </c>
      <c r="J36" s="128" t="s">
        <v>113</v>
      </c>
      <c r="K36" s="150">
        <v>0</v>
      </c>
      <c r="L36" s="150">
        <v>0</v>
      </c>
      <c r="M36" s="172" t="s">
        <v>8</v>
      </c>
    </row>
    <row r="37" spans="1:13" s="131" customFormat="1" ht="40.5" customHeight="1">
      <c r="A37" s="42">
        <v>11</v>
      </c>
      <c r="B37" s="141">
        <v>900</v>
      </c>
      <c r="C37" s="142">
        <v>90015</v>
      </c>
      <c r="D37" s="134" t="s">
        <v>273</v>
      </c>
      <c r="E37" s="150">
        <v>750000</v>
      </c>
      <c r="F37" s="150">
        <v>150000</v>
      </c>
      <c r="G37" s="150">
        <v>150000</v>
      </c>
      <c r="H37" s="150">
        <v>0</v>
      </c>
      <c r="I37" s="150">
        <v>0</v>
      </c>
      <c r="J37" s="128" t="s">
        <v>113</v>
      </c>
      <c r="K37" s="150">
        <v>0</v>
      </c>
      <c r="L37" s="150">
        <v>0</v>
      </c>
      <c r="M37" s="172" t="s">
        <v>8</v>
      </c>
    </row>
    <row r="38" spans="1:13" s="131" customFormat="1" ht="40.5" customHeight="1">
      <c r="A38" s="42">
        <v>12</v>
      </c>
      <c r="B38" s="141">
        <v>900</v>
      </c>
      <c r="C38" s="142">
        <v>90095</v>
      </c>
      <c r="D38" s="134" t="s">
        <v>300</v>
      </c>
      <c r="E38" s="150">
        <v>240000</v>
      </c>
      <c r="F38" s="150">
        <v>60000</v>
      </c>
      <c r="G38" s="150">
        <v>60000</v>
      </c>
      <c r="H38" s="150">
        <v>0</v>
      </c>
      <c r="I38" s="150">
        <v>0</v>
      </c>
      <c r="J38" s="128" t="s">
        <v>113</v>
      </c>
      <c r="K38" s="150">
        <v>0</v>
      </c>
      <c r="L38" s="150">
        <v>0</v>
      </c>
      <c r="M38" s="172" t="s">
        <v>8</v>
      </c>
    </row>
    <row r="39" spans="1:13" s="131" customFormat="1" ht="94.5" customHeight="1">
      <c r="A39" s="42">
        <v>13</v>
      </c>
      <c r="B39" s="141">
        <v>921</v>
      </c>
      <c r="C39" s="142">
        <v>92105</v>
      </c>
      <c r="D39" s="134" t="s">
        <v>240</v>
      </c>
      <c r="E39" s="150">
        <v>140000</v>
      </c>
      <c r="F39" s="150">
        <v>70000</v>
      </c>
      <c r="G39" s="150">
        <v>70000</v>
      </c>
      <c r="H39" s="150">
        <v>0</v>
      </c>
      <c r="I39" s="150">
        <v>0</v>
      </c>
      <c r="J39" s="128" t="s">
        <v>113</v>
      </c>
      <c r="K39" s="150">
        <v>0</v>
      </c>
      <c r="L39" s="150">
        <v>0</v>
      </c>
      <c r="M39" s="172" t="s">
        <v>8</v>
      </c>
    </row>
    <row r="40" spans="1:13" s="131" customFormat="1" ht="49.5" customHeight="1">
      <c r="A40" s="42">
        <v>14</v>
      </c>
      <c r="B40" s="141">
        <v>926</v>
      </c>
      <c r="C40" s="142">
        <v>92601</v>
      </c>
      <c r="D40" s="134" t="s">
        <v>239</v>
      </c>
      <c r="E40" s="150">
        <v>720000</v>
      </c>
      <c r="F40" s="150">
        <v>76356</v>
      </c>
      <c r="G40" s="150">
        <v>76356</v>
      </c>
      <c r="H40" s="150">
        <v>0</v>
      </c>
      <c r="I40" s="150">
        <v>0</v>
      </c>
      <c r="J40" s="128" t="s">
        <v>113</v>
      </c>
      <c r="K40" s="150">
        <v>0</v>
      </c>
      <c r="L40" s="150">
        <v>0</v>
      </c>
      <c r="M40" s="171" t="s">
        <v>55</v>
      </c>
    </row>
    <row r="41" spans="1:13" s="131" customFormat="1" ht="18.75" customHeight="1">
      <c r="A41" s="282" t="s">
        <v>246</v>
      </c>
      <c r="B41" s="282"/>
      <c r="C41" s="282"/>
      <c r="D41" s="282"/>
      <c r="E41" s="150">
        <f>SUM(E27:E40)</f>
        <v>10001167.39</v>
      </c>
      <c r="F41" s="150">
        <f>SUM(F27:F40)</f>
        <v>2721299.54</v>
      </c>
      <c r="G41" s="150">
        <f>SUM(G27:G40)</f>
        <v>1648804.76</v>
      </c>
      <c r="H41" s="150">
        <f>SUM(H27:H40)</f>
        <v>0</v>
      </c>
      <c r="I41" s="150">
        <f>SUM(I27:I40)</f>
        <v>0</v>
      </c>
      <c r="J41" s="162"/>
      <c r="K41" s="150">
        <f>SUM(K27:K40)</f>
        <v>135589.66</v>
      </c>
      <c r="L41" s="150">
        <f>SUM(L27:L40)</f>
        <v>936905.12</v>
      </c>
      <c r="M41" s="42" t="s">
        <v>99</v>
      </c>
    </row>
    <row r="42" spans="1:13" s="131" customFormat="1" ht="18.75" customHeight="1">
      <c r="A42" s="282" t="s">
        <v>251</v>
      </c>
      <c r="B42" s="282"/>
      <c r="C42" s="282"/>
      <c r="D42" s="282"/>
      <c r="E42" s="150">
        <f>SUM(E25,E41)</f>
        <v>25534446.39</v>
      </c>
      <c r="F42" s="150">
        <f aca="true" t="shared" si="0" ref="F42:L42">SUM(F25,F41)</f>
        <v>6126649.54</v>
      </c>
      <c r="G42" s="150">
        <f t="shared" si="0"/>
        <v>2458699.76</v>
      </c>
      <c r="H42" s="150">
        <f t="shared" si="0"/>
        <v>1942408</v>
      </c>
      <c r="I42" s="150">
        <f t="shared" si="0"/>
        <v>0</v>
      </c>
      <c r="J42" s="162"/>
      <c r="K42" s="150">
        <f t="shared" si="0"/>
        <v>412269.66000000003</v>
      </c>
      <c r="L42" s="150">
        <f t="shared" si="0"/>
        <v>1313272.12</v>
      </c>
      <c r="M42" s="42" t="s">
        <v>99</v>
      </c>
    </row>
    <row r="43" spans="1:10" ht="11.25">
      <c r="A43" s="37" t="s">
        <v>21</v>
      </c>
      <c r="J43" s="37" t="s">
        <v>9</v>
      </c>
    </row>
    <row r="44" ht="11.25">
      <c r="A44" s="37" t="s">
        <v>22</v>
      </c>
    </row>
    <row r="45" ht="11.25">
      <c r="A45" s="37" t="s">
        <v>23</v>
      </c>
    </row>
    <row r="46" ht="11.25">
      <c r="A46" s="37" t="s">
        <v>24</v>
      </c>
    </row>
    <row r="47" ht="11.25">
      <c r="A47" s="37" t="s">
        <v>25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A42:D42"/>
    <mergeCell ref="H14:H17"/>
    <mergeCell ref="I14:I17"/>
    <mergeCell ref="A41:D41"/>
    <mergeCell ref="A25:D25"/>
    <mergeCell ref="A26:D26"/>
    <mergeCell ref="E14:E17"/>
    <mergeCell ref="F14:F1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XIV/.../11
Rady Gminy  Skarżysko Kościelne 
z dnia 25 listopada 2011 r.
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3">
      <selection activeCell="H50" sqref="H50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2.375" style="0" customWidth="1"/>
    <col min="4" max="4" width="7.25390625" style="0" customWidth="1"/>
    <col min="5" max="5" width="11.00390625" style="0" customWidth="1"/>
    <col min="7" max="7" width="16.875" style="0" customWidth="1"/>
    <col min="8" max="8" width="14.25390625" style="0" customWidth="1"/>
  </cols>
  <sheetData>
    <row r="1" spans="1:8" ht="47.25" customHeight="1">
      <c r="A1" s="310" t="s">
        <v>143</v>
      </c>
      <c r="B1" s="310"/>
      <c r="C1" s="310"/>
      <c r="D1" s="310"/>
      <c r="E1" s="310"/>
      <c r="F1" s="310"/>
      <c r="G1" s="310"/>
      <c r="H1" s="310"/>
    </row>
    <row r="2" spans="2:8" ht="25.5" customHeight="1">
      <c r="B2" s="1"/>
      <c r="C2" s="1"/>
      <c r="G2" s="5"/>
      <c r="H2" s="5" t="s">
        <v>95</v>
      </c>
    </row>
    <row r="3" spans="1:8" s="181" customFormat="1" ht="27" customHeight="1">
      <c r="A3" s="178" t="s">
        <v>108</v>
      </c>
      <c r="B3" s="178" t="s">
        <v>96</v>
      </c>
      <c r="C3" s="180" t="s">
        <v>39</v>
      </c>
      <c r="D3" s="178" t="s">
        <v>68</v>
      </c>
      <c r="E3" s="178" t="s">
        <v>69</v>
      </c>
      <c r="F3" s="178" t="s">
        <v>305</v>
      </c>
      <c r="G3" s="178" t="s">
        <v>40</v>
      </c>
      <c r="H3" s="178" t="s">
        <v>5</v>
      </c>
    </row>
    <row r="4" spans="1:8" s="26" customFormat="1" ht="10.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s="71" customFormat="1" ht="12" customHeight="1">
      <c r="A5" s="68">
        <v>1</v>
      </c>
      <c r="B5" s="46" t="s">
        <v>47</v>
      </c>
      <c r="C5" s="46"/>
      <c r="D5" s="69"/>
      <c r="E5" s="69"/>
      <c r="F5" s="69"/>
      <c r="G5" s="70"/>
      <c r="H5" s="70"/>
    </row>
    <row r="6" spans="1:8" s="1" customFormat="1" ht="17.25" customHeight="1" hidden="1">
      <c r="A6" s="55"/>
      <c r="B6" s="45"/>
      <c r="C6" s="45"/>
      <c r="D6" s="12"/>
      <c r="E6" s="12"/>
      <c r="F6" s="12"/>
      <c r="G6" s="31"/>
      <c r="H6" s="31"/>
    </row>
    <row r="7" spans="1:8" s="1" customFormat="1" ht="51.75" customHeight="1">
      <c r="A7" s="55"/>
      <c r="B7" s="110" t="s">
        <v>220</v>
      </c>
      <c r="C7" s="45" t="s">
        <v>38</v>
      </c>
      <c r="D7" s="12">
        <v>801</v>
      </c>
      <c r="E7" s="12">
        <v>80101</v>
      </c>
      <c r="F7" s="12">
        <v>4270</v>
      </c>
      <c r="G7" s="31" t="s">
        <v>50</v>
      </c>
      <c r="H7" s="31">
        <v>22396</v>
      </c>
    </row>
    <row r="8" spans="1:8" s="71" customFormat="1" ht="18.75" customHeight="1">
      <c r="A8" s="270" t="s">
        <v>41</v>
      </c>
      <c r="B8" s="271"/>
      <c r="C8" s="271"/>
      <c r="D8" s="271"/>
      <c r="E8" s="271"/>
      <c r="F8" s="271"/>
      <c r="G8" s="261"/>
      <c r="H8" s="70">
        <f>SUM(H6:H7)</f>
        <v>22396</v>
      </c>
    </row>
    <row r="9" spans="1:8" s="71" customFormat="1" ht="15.75" customHeight="1">
      <c r="A9" s="68">
        <v>2</v>
      </c>
      <c r="B9" s="46" t="s">
        <v>48</v>
      </c>
      <c r="C9" s="46"/>
      <c r="D9" s="69"/>
      <c r="E9" s="69"/>
      <c r="F9" s="69"/>
      <c r="G9" s="70"/>
      <c r="H9" s="70"/>
    </row>
    <row r="10" spans="1:8" s="1" customFormat="1" ht="24.75" customHeight="1">
      <c r="A10" s="55"/>
      <c r="B10" s="109" t="s">
        <v>189</v>
      </c>
      <c r="C10" s="45" t="s">
        <v>8</v>
      </c>
      <c r="D10" s="12">
        <v>926</v>
      </c>
      <c r="E10" s="12">
        <v>92605</v>
      </c>
      <c r="F10" s="12">
        <v>4210</v>
      </c>
      <c r="G10" s="31" t="s">
        <v>50</v>
      </c>
      <c r="H10" s="31">
        <v>9500</v>
      </c>
    </row>
    <row r="11" spans="1:8" s="1" customFormat="1" ht="23.25" customHeight="1">
      <c r="A11" s="55"/>
      <c r="B11" s="109" t="s">
        <v>179</v>
      </c>
      <c r="C11" s="45" t="s">
        <v>8</v>
      </c>
      <c r="D11" s="12">
        <v>900</v>
      </c>
      <c r="E11" s="12">
        <v>90095</v>
      </c>
      <c r="F11" s="12">
        <v>4300</v>
      </c>
      <c r="G11" s="31" t="s">
        <v>178</v>
      </c>
      <c r="H11" s="31">
        <v>11896</v>
      </c>
    </row>
    <row r="12" spans="1:8" s="71" customFormat="1" ht="14.25" customHeight="1">
      <c r="A12" s="270" t="s">
        <v>41</v>
      </c>
      <c r="B12" s="271"/>
      <c r="C12" s="271"/>
      <c r="D12" s="271"/>
      <c r="E12" s="271"/>
      <c r="F12" s="271"/>
      <c r="G12" s="261"/>
      <c r="H12" s="70">
        <f>SUM(H10:H11)</f>
        <v>21396</v>
      </c>
    </row>
    <row r="13" spans="1:11" s="71" customFormat="1" ht="17.25" customHeight="1">
      <c r="A13" s="68">
        <v>3</v>
      </c>
      <c r="B13" s="46" t="s">
        <v>46</v>
      </c>
      <c r="C13" s="46"/>
      <c r="D13" s="69"/>
      <c r="E13" s="69"/>
      <c r="F13" s="69"/>
      <c r="G13" s="70"/>
      <c r="H13" s="70"/>
      <c r="K13" s="1"/>
    </row>
    <row r="14" spans="1:8" s="1" customFormat="1" ht="28.5" customHeight="1">
      <c r="A14" s="55"/>
      <c r="B14" s="109" t="s">
        <v>180</v>
      </c>
      <c r="C14" s="45" t="s">
        <v>8</v>
      </c>
      <c r="D14" s="12">
        <v>900</v>
      </c>
      <c r="E14" s="12">
        <v>90095</v>
      </c>
      <c r="F14" s="12">
        <v>4210</v>
      </c>
      <c r="G14" s="31" t="s">
        <v>50</v>
      </c>
      <c r="H14" s="31">
        <v>3000</v>
      </c>
    </row>
    <row r="15" spans="1:8" s="1" customFormat="1" ht="19.5" customHeight="1">
      <c r="A15" s="55"/>
      <c r="B15" s="109" t="s">
        <v>182</v>
      </c>
      <c r="C15" s="45" t="s">
        <v>8</v>
      </c>
      <c r="D15" s="12">
        <v>900</v>
      </c>
      <c r="E15" s="12">
        <v>90095</v>
      </c>
      <c r="F15" s="12">
        <v>4210</v>
      </c>
      <c r="G15" s="31" t="s">
        <v>50</v>
      </c>
      <c r="H15" s="31">
        <v>1064</v>
      </c>
    </row>
    <row r="16" spans="1:8" s="1" customFormat="1" ht="28.5" customHeight="1">
      <c r="A16" s="55"/>
      <c r="B16" s="109" t="s">
        <v>199</v>
      </c>
      <c r="C16" s="45" t="s">
        <v>8</v>
      </c>
      <c r="D16" s="12">
        <v>900</v>
      </c>
      <c r="E16" s="12">
        <v>90095</v>
      </c>
      <c r="F16" s="12">
        <v>4210</v>
      </c>
      <c r="G16" s="31" t="s">
        <v>50</v>
      </c>
      <c r="H16" s="31">
        <v>1000</v>
      </c>
    </row>
    <row r="17" spans="1:8" s="1" customFormat="1" ht="13.5" customHeight="1">
      <c r="A17" s="262"/>
      <c r="B17" s="264" t="s">
        <v>181</v>
      </c>
      <c r="C17" s="266" t="s">
        <v>8</v>
      </c>
      <c r="D17" s="258">
        <v>600</v>
      </c>
      <c r="E17" s="258">
        <v>60095</v>
      </c>
      <c r="F17" s="55">
        <v>4210</v>
      </c>
      <c r="G17" s="308" t="s">
        <v>50</v>
      </c>
      <c r="H17" s="31">
        <v>4500</v>
      </c>
    </row>
    <row r="18" spans="1:8" s="1" customFormat="1" ht="15" customHeight="1">
      <c r="A18" s="263"/>
      <c r="B18" s="265"/>
      <c r="C18" s="257"/>
      <c r="D18" s="259"/>
      <c r="E18" s="259"/>
      <c r="F18" s="55">
        <v>4300</v>
      </c>
      <c r="G18" s="309"/>
      <c r="H18" s="31">
        <v>1500</v>
      </c>
    </row>
    <row r="19" spans="1:8" s="71" customFormat="1" ht="17.25" customHeight="1">
      <c r="A19" s="270" t="s">
        <v>41</v>
      </c>
      <c r="B19" s="271"/>
      <c r="C19" s="271"/>
      <c r="D19" s="271"/>
      <c r="E19" s="271"/>
      <c r="F19" s="271"/>
      <c r="G19" s="261"/>
      <c r="H19" s="70">
        <f>SUM(H14:H18)</f>
        <v>11064</v>
      </c>
    </row>
    <row r="20" spans="1:8" s="71" customFormat="1" ht="18" customHeight="1">
      <c r="A20" s="68">
        <v>4</v>
      </c>
      <c r="B20" s="46" t="s">
        <v>215</v>
      </c>
      <c r="C20" s="46"/>
      <c r="D20" s="69"/>
      <c r="E20" s="69"/>
      <c r="F20" s="69"/>
      <c r="G20" s="70"/>
      <c r="H20" s="70"/>
    </row>
    <row r="21" spans="1:8" s="1" customFormat="1" ht="39" customHeight="1">
      <c r="A21" s="55"/>
      <c r="B21" s="109" t="s">
        <v>190</v>
      </c>
      <c r="C21" s="45" t="s">
        <v>8</v>
      </c>
      <c r="D21" s="12">
        <v>900</v>
      </c>
      <c r="E21" s="12">
        <v>90095</v>
      </c>
      <c r="F21" s="12">
        <v>4210</v>
      </c>
      <c r="G21" s="31" t="s">
        <v>50</v>
      </c>
      <c r="H21" s="31">
        <v>3580</v>
      </c>
    </row>
    <row r="22" spans="1:8" s="1" customFormat="1" ht="44.25" customHeight="1">
      <c r="A22" s="55"/>
      <c r="B22" s="109" t="s">
        <v>191</v>
      </c>
      <c r="C22" s="45" t="s">
        <v>8</v>
      </c>
      <c r="D22" s="12">
        <v>921</v>
      </c>
      <c r="E22" s="12">
        <v>92105</v>
      </c>
      <c r="F22" s="12">
        <v>4210</v>
      </c>
      <c r="G22" s="31" t="s">
        <v>50</v>
      </c>
      <c r="H22" s="31">
        <v>11000</v>
      </c>
    </row>
    <row r="23" spans="1:8" s="1" customFormat="1" ht="23.25" customHeight="1" hidden="1">
      <c r="A23" s="55"/>
      <c r="B23" s="45"/>
      <c r="C23" s="45"/>
      <c r="D23" s="12"/>
      <c r="E23" s="12"/>
      <c r="F23" s="12"/>
      <c r="G23" s="31"/>
      <c r="H23" s="31"/>
    </row>
    <row r="24" spans="1:8" s="71" customFormat="1" ht="19.5" customHeight="1">
      <c r="A24" s="270" t="s">
        <v>41</v>
      </c>
      <c r="B24" s="271"/>
      <c r="C24" s="271"/>
      <c r="D24" s="271"/>
      <c r="E24" s="271"/>
      <c r="F24" s="271"/>
      <c r="G24" s="261"/>
      <c r="H24" s="70">
        <f>SUM(H21:H23)</f>
        <v>14580</v>
      </c>
    </row>
    <row r="25" spans="1:8" s="71" customFormat="1" ht="18.75" customHeight="1">
      <c r="A25" s="68">
        <v>5</v>
      </c>
      <c r="B25" s="46" t="s">
        <v>45</v>
      </c>
      <c r="C25" s="46"/>
      <c r="D25" s="69"/>
      <c r="E25" s="69"/>
      <c r="F25" s="69"/>
      <c r="G25" s="70"/>
      <c r="H25" s="70"/>
    </row>
    <row r="26" spans="1:8" s="1" customFormat="1" ht="26.25" customHeight="1">
      <c r="A26" s="55"/>
      <c r="B26" s="109" t="s">
        <v>184</v>
      </c>
      <c r="C26" s="45" t="s">
        <v>8</v>
      </c>
      <c r="D26" s="12">
        <v>900</v>
      </c>
      <c r="E26" s="12">
        <v>90095</v>
      </c>
      <c r="F26" s="12">
        <v>4210</v>
      </c>
      <c r="G26" s="31" t="s">
        <v>50</v>
      </c>
      <c r="H26" s="31">
        <v>4500</v>
      </c>
    </row>
    <row r="27" spans="1:8" s="1" customFormat="1" ht="25.5" customHeight="1">
      <c r="A27" s="55"/>
      <c r="B27" s="109" t="s">
        <v>183</v>
      </c>
      <c r="C27" s="45" t="s">
        <v>60</v>
      </c>
      <c r="D27" s="12">
        <v>801</v>
      </c>
      <c r="E27" s="12">
        <v>80101</v>
      </c>
      <c r="F27" s="12">
        <v>4300</v>
      </c>
      <c r="G27" s="31" t="s">
        <v>50</v>
      </c>
      <c r="H27" s="31">
        <v>3600</v>
      </c>
    </row>
    <row r="28" spans="1:8" s="1" customFormat="1" ht="21.75" customHeight="1">
      <c r="A28" s="55"/>
      <c r="B28" s="109" t="s">
        <v>213</v>
      </c>
      <c r="C28" s="45" t="s">
        <v>8</v>
      </c>
      <c r="D28" s="12">
        <v>900</v>
      </c>
      <c r="E28" s="12">
        <v>90095</v>
      </c>
      <c r="F28" s="12">
        <v>4300</v>
      </c>
      <c r="G28" s="31" t="s">
        <v>50</v>
      </c>
      <c r="H28" s="31">
        <v>14200</v>
      </c>
    </row>
    <row r="29" spans="1:8" s="71" customFormat="1" ht="15.75" customHeight="1">
      <c r="A29" s="270" t="s">
        <v>41</v>
      </c>
      <c r="B29" s="271"/>
      <c r="C29" s="271"/>
      <c r="D29" s="271"/>
      <c r="E29" s="271"/>
      <c r="F29" s="271"/>
      <c r="G29" s="261"/>
      <c r="H29" s="70">
        <f>SUM(H26:H28)</f>
        <v>22300</v>
      </c>
    </row>
    <row r="30" spans="1:8" s="71" customFormat="1" ht="19.5" customHeight="1">
      <c r="A30" s="68">
        <v>6</v>
      </c>
      <c r="B30" s="46" t="s">
        <v>44</v>
      </c>
      <c r="C30" s="46"/>
      <c r="D30" s="69"/>
      <c r="E30" s="69"/>
      <c r="F30" s="69"/>
      <c r="G30" s="70"/>
      <c r="H30" s="70"/>
    </row>
    <row r="31" spans="1:8" s="1" customFormat="1" ht="17.25" customHeight="1">
      <c r="A31" s="262"/>
      <c r="B31" s="264" t="s">
        <v>192</v>
      </c>
      <c r="C31" s="266" t="s">
        <v>8</v>
      </c>
      <c r="D31" s="258">
        <v>900</v>
      </c>
      <c r="E31" s="258">
        <v>90095</v>
      </c>
      <c r="F31" s="55">
        <v>4300</v>
      </c>
      <c r="G31" s="260" t="s">
        <v>50</v>
      </c>
      <c r="H31" s="31">
        <v>410</v>
      </c>
    </row>
    <row r="32" spans="1:8" s="1" customFormat="1" ht="18.75" customHeight="1">
      <c r="A32" s="263"/>
      <c r="B32" s="265"/>
      <c r="C32" s="257"/>
      <c r="D32" s="259"/>
      <c r="E32" s="259"/>
      <c r="F32" s="55">
        <v>4210</v>
      </c>
      <c r="G32" s="307"/>
      <c r="H32" s="31">
        <v>4090</v>
      </c>
    </row>
    <row r="33" spans="1:8" s="1" customFormat="1" ht="16.5" customHeight="1">
      <c r="A33" s="262"/>
      <c r="B33" s="264" t="s">
        <v>186</v>
      </c>
      <c r="C33" s="266" t="s">
        <v>8</v>
      </c>
      <c r="D33" s="258">
        <v>600</v>
      </c>
      <c r="E33" s="258">
        <v>60095</v>
      </c>
      <c r="F33" s="12">
        <v>4300</v>
      </c>
      <c r="G33" s="311" t="s">
        <v>50</v>
      </c>
      <c r="H33" s="31">
        <v>500</v>
      </c>
    </row>
    <row r="34" spans="1:8" s="1" customFormat="1" ht="18.75" customHeight="1">
      <c r="A34" s="263"/>
      <c r="B34" s="265"/>
      <c r="C34" s="257"/>
      <c r="D34" s="259"/>
      <c r="E34" s="259"/>
      <c r="F34" s="12">
        <v>4210</v>
      </c>
      <c r="G34" s="312"/>
      <c r="H34" s="31">
        <v>1500</v>
      </c>
    </row>
    <row r="35" spans="1:8" s="1" customFormat="1" ht="23.25" customHeight="1">
      <c r="A35" s="55"/>
      <c r="B35" s="109" t="s">
        <v>187</v>
      </c>
      <c r="C35" s="45" t="s">
        <v>8</v>
      </c>
      <c r="D35" s="12">
        <v>900</v>
      </c>
      <c r="E35" s="12">
        <v>90095</v>
      </c>
      <c r="F35" s="12">
        <v>4210</v>
      </c>
      <c r="G35" s="31" t="s">
        <v>50</v>
      </c>
      <c r="H35" s="31">
        <v>1884</v>
      </c>
    </row>
    <row r="36" spans="1:8" s="1" customFormat="1" ht="19.5" customHeight="1">
      <c r="A36" s="55"/>
      <c r="B36" s="109" t="s">
        <v>185</v>
      </c>
      <c r="C36" s="45" t="s">
        <v>8</v>
      </c>
      <c r="D36" s="12">
        <v>921</v>
      </c>
      <c r="E36" s="12">
        <v>92195</v>
      </c>
      <c r="F36" s="12">
        <v>4300</v>
      </c>
      <c r="G36" s="31" t="s">
        <v>50</v>
      </c>
      <c r="H36" s="31">
        <v>2500</v>
      </c>
    </row>
    <row r="37" spans="1:8" s="71" customFormat="1" ht="12" customHeight="1">
      <c r="A37" s="270" t="s">
        <v>41</v>
      </c>
      <c r="B37" s="271"/>
      <c r="C37" s="271"/>
      <c r="D37" s="271"/>
      <c r="E37" s="271"/>
      <c r="F37" s="271"/>
      <c r="G37" s="261"/>
      <c r="H37" s="70">
        <f>SUM(H31:H36)</f>
        <v>10884</v>
      </c>
    </row>
    <row r="38" spans="1:8" s="71" customFormat="1" ht="15.75" customHeight="1">
      <c r="A38" s="68">
        <v>7</v>
      </c>
      <c r="B38" s="46" t="s">
        <v>43</v>
      </c>
      <c r="C38" s="46"/>
      <c r="D38" s="69"/>
      <c r="E38" s="69"/>
      <c r="F38" s="69"/>
      <c r="G38" s="70"/>
      <c r="H38" s="70"/>
    </row>
    <row r="39" spans="1:8" s="1" customFormat="1" ht="33" customHeight="1">
      <c r="A39" s="55"/>
      <c r="B39" s="108" t="s">
        <v>216</v>
      </c>
      <c r="C39" s="45" t="s">
        <v>214</v>
      </c>
      <c r="D39" s="12">
        <v>921</v>
      </c>
      <c r="E39" s="12">
        <v>92105</v>
      </c>
      <c r="F39" s="12">
        <v>4210</v>
      </c>
      <c r="G39" s="31" t="s">
        <v>50</v>
      </c>
      <c r="H39" s="31">
        <v>5500</v>
      </c>
    </row>
    <row r="40" spans="1:8" s="1" customFormat="1" ht="39" customHeight="1">
      <c r="A40" s="55"/>
      <c r="B40" s="108" t="s">
        <v>193</v>
      </c>
      <c r="C40" s="45" t="s">
        <v>214</v>
      </c>
      <c r="D40" s="12">
        <v>921</v>
      </c>
      <c r="E40" s="12">
        <v>92105</v>
      </c>
      <c r="F40" s="12">
        <v>4210</v>
      </c>
      <c r="G40" s="31" t="s">
        <v>50</v>
      </c>
      <c r="H40" s="31">
        <v>7000</v>
      </c>
    </row>
    <row r="41" spans="1:8" s="1" customFormat="1" ht="39" customHeight="1">
      <c r="A41" s="55"/>
      <c r="B41" s="108" t="s">
        <v>195</v>
      </c>
      <c r="C41" s="45" t="s">
        <v>214</v>
      </c>
      <c r="D41" s="12">
        <v>921</v>
      </c>
      <c r="E41" s="12">
        <v>92105</v>
      </c>
      <c r="F41" s="12">
        <v>606</v>
      </c>
      <c r="G41" s="31" t="s">
        <v>49</v>
      </c>
      <c r="H41" s="31">
        <v>6000</v>
      </c>
    </row>
    <row r="42" spans="1:8" s="1" customFormat="1" ht="39" customHeight="1">
      <c r="A42" s="55"/>
      <c r="B42" s="109" t="s">
        <v>194</v>
      </c>
      <c r="C42" s="45" t="s">
        <v>8</v>
      </c>
      <c r="D42" s="12">
        <v>900</v>
      </c>
      <c r="E42" s="12">
        <v>90095</v>
      </c>
      <c r="F42" s="12">
        <v>4210</v>
      </c>
      <c r="G42" s="31" t="s">
        <v>50</v>
      </c>
      <c r="H42" s="31">
        <v>2888</v>
      </c>
    </row>
    <row r="43" spans="1:8" s="71" customFormat="1" ht="15" customHeight="1">
      <c r="A43" s="270" t="s">
        <v>41</v>
      </c>
      <c r="B43" s="271"/>
      <c r="C43" s="271"/>
      <c r="D43" s="271"/>
      <c r="E43" s="271"/>
      <c r="F43" s="271"/>
      <c r="G43" s="261"/>
      <c r="H43" s="70">
        <f>SUM(H39:H42)</f>
        <v>21388</v>
      </c>
    </row>
    <row r="44" spans="1:8" s="71" customFormat="1" ht="20.25" customHeight="1">
      <c r="A44" s="68">
        <v>8</v>
      </c>
      <c r="B44" s="46" t="s">
        <v>42</v>
      </c>
      <c r="C44" s="46"/>
      <c r="D44" s="69"/>
      <c r="E44" s="69"/>
      <c r="F44" s="69"/>
      <c r="G44" s="70"/>
      <c r="H44" s="70"/>
    </row>
    <row r="45" spans="1:8" s="1" customFormat="1" ht="20.25" customHeight="1">
      <c r="A45" s="55"/>
      <c r="B45" s="109" t="s">
        <v>196</v>
      </c>
      <c r="C45" s="45" t="s">
        <v>8</v>
      </c>
      <c r="D45" s="12">
        <v>900</v>
      </c>
      <c r="E45" s="12">
        <v>90095</v>
      </c>
      <c r="F45" s="12">
        <v>4210</v>
      </c>
      <c r="G45" s="31" t="s">
        <v>50</v>
      </c>
      <c r="H45" s="31">
        <v>3100</v>
      </c>
    </row>
    <row r="46" spans="1:8" s="1" customFormat="1" ht="33.75" customHeight="1">
      <c r="A46" s="55"/>
      <c r="B46" s="109" t="s">
        <v>197</v>
      </c>
      <c r="C46" s="45" t="s">
        <v>8</v>
      </c>
      <c r="D46" s="12">
        <v>750</v>
      </c>
      <c r="E46" s="12">
        <v>75095</v>
      </c>
      <c r="F46" s="12">
        <v>4210</v>
      </c>
      <c r="G46" s="31" t="s">
        <v>50</v>
      </c>
      <c r="H46" s="31">
        <v>1132</v>
      </c>
    </row>
    <row r="47" spans="1:8" s="1" customFormat="1" ht="15.75" customHeight="1">
      <c r="A47" s="262"/>
      <c r="B47" s="264" t="s">
        <v>188</v>
      </c>
      <c r="C47" s="266" t="s">
        <v>8</v>
      </c>
      <c r="D47" s="258">
        <v>921</v>
      </c>
      <c r="E47" s="258">
        <v>92105</v>
      </c>
      <c r="F47" s="255">
        <v>4210</v>
      </c>
      <c r="G47" s="308" t="s">
        <v>50</v>
      </c>
      <c r="H47" s="31">
        <v>6100</v>
      </c>
    </row>
    <row r="48" spans="1:8" s="1" customFormat="1" ht="15.75" customHeight="1">
      <c r="A48" s="263"/>
      <c r="B48" s="265"/>
      <c r="C48" s="257"/>
      <c r="D48" s="259"/>
      <c r="E48" s="259"/>
      <c r="F48" s="255">
        <v>4300</v>
      </c>
      <c r="G48" s="309"/>
      <c r="H48" s="31">
        <v>1000</v>
      </c>
    </row>
    <row r="49" spans="1:8" s="71" customFormat="1" ht="18.75" customHeight="1">
      <c r="A49" s="270" t="s">
        <v>41</v>
      </c>
      <c r="B49" s="271"/>
      <c r="C49" s="271"/>
      <c r="D49" s="271"/>
      <c r="E49" s="271"/>
      <c r="F49" s="271"/>
      <c r="G49" s="261"/>
      <c r="H49" s="70">
        <f>SUM(H45:H48)</f>
        <v>11332</v>
      </c>
    </row>
    <row r="50" spans="1:8" s="29" customFormat="1" ht="21" customHeight="1">
      <c r="A50" s="268" t="s">
        <v>121</v>
      </c>
      <c r="B50" s="269"/>
      <c r="C50" s="56"/>
      <c r="D50" s="56"/>
      <c r="E50" s="56"/>
      <c r="F50" s="56"/>
      <c r="G50" s="44"/>
      <c r="H50" s="44">
        <f>SUM(H8,H12,H19,H24,H29,H37,H43,H49)</f>
        <v>135340</v>
      </c>
    </row>
  </sheetData>
  <sheetProtection/>
  <mergeCells count="34">
    <mergeCell ref="E33:E34"/>
    <mergeCell ref="G33:G34"/>
    <mergeCell ref="A33:A34"/>
    <mergeCell ref="B33:B34"/>
    <mergeCell ref="C33:C34"/>
    <mergeCell ref="D33:D34"/>
    <mergeCell ref="A1:H1"/>
    <mergeCell ref="A8:G8"/>
    <mergeCell ref="A12:G12"/>
    <mergeCell ref="A19:G19"/>
    <mergeCell ref="E17:E18"/>
    <mergeCell ref="C17:C18"/>
    <mergeCell ref="D17:D18"/>
    <mergeCell ref="B17:B18"/>
    <mergeCell ref="A17:A18"/>
    <mergeCell ref="G17:G18"/>
    <mergeCell ref="A49:G49"/>
    <mergeCell ref="G47:G48"/>
    <mergeCell ref="D47:D48"/>
    <mergeCell ref="E47:E48"/>
    <mergeCell ref="A31:A32"/>
    <mergeCell ref="B31:B32"/>
    <mergeCell ref="C31:C32"/>
    <mergeCell ref="D31:D32"/>
    <mergeCell ref="A50:B50"/>
    <mergeCell ref="A24:G24"/>
    <mergeCell ref="A29:G29"/>
    <mergeCell ref="A37:G37"/>
    <mergeCell ref="A43:G43"/>
    <mergeCell ref="A47:A48"/>
    <mergeCell ref="B47:B48"/>
    <mergeCell ref="C47:C48"/>
    <mergeCell ref="E31:E32"/>
    <mergeCell ref="G31:G32"/>
  </mergeCells>
  <printOptions horizontalCentered="1"/>
  <pageMargins left="0" right="0" top="0.984251968503937" bottom="0.984251968503937" header="0.9055118110236221" footer="0.9055118110236221"/>
  <pageSetup horizontalDpi="600" verticalDpi="600" orientation="landscape" paperSize="9" scale="95" r:id="rId1"/>
  <headerFooter alignWithMargins="0">
    <oddHeader>&amp;R&amp;9
Załącznik Nr  7
do uchwały nr XIV/.../11
Rady Gminy Skarżysko Kościelne 
z dnia 25 listopada 2011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B58" sqref="B58"/>
    </sheetView>
  </sheetViews>
  <sheetFormatPr defaultColWidth="9.00390625" defaultRowHeight="12.75"/>
  <cols>
    <col min="1" max="1" width="3.625" style="27" customWidth="1"/>
    <col min="2" max="2" width="39.00390625" style="27" customWidth="1"/>
    <col min="3" max="3" width="10.00390625" style="27" customWidth="1"/>
    <col min="4" max="4" width="10.375" style="27" customWidth="1"/>
    <col min="5" max="5" width="4.375" style="27" customWidth="1"/>
    <col min="6" max="6" width="6.875" style="27" customWidth="1"/>
    <col min="7" max="7" width="23.75390625" style="27" customWidth="1"/>
    <col min="8" max="8" width="12.625" style="61" customWidth="1"/>
    <col min="9" max="9" width="21.875" style="61" customWidth="1"/>
    <col min="10" max="16384" width="9.125" style="27" customWidth="1"/>
  </cols>
  <sheetData>
    <row r="1" spans="7:9" s="28" customFormat="1" ht="12">
      <c r="G1" s="28" t="s">
        <v>306</v>
      </c>
      <c r="H1" s="60"/>
      <c r="I1" s="60"/>
    </row>
    <row r="2" spans="7:9" s="28" customFormat="1" ht="12">
      <c r="G2" s="28" t="s">
        <v>307</v>
      </c>
      <c r="H2" s="60"/>
      <c r="I2" s="60"/>
    </row>
    <row r="3" spans="7:9" s="28" customFormat="1" ht="12">
      <c r="G3" s="28" t="s">
        <v>170</v>
      </c>
      <c r="H3" s="60"/>
      <c r="I3" s="60"/>
    </row>
    <row r="4" spans="7:9" s="28" customFormat="1" ht="12">
      <c r="G4" s="28" t="s">
        <v>308</v>
      </c>
      <c r="H4" s="60"/>
      <c r="I4" s="60"/>
    </row>
    <row r="5" spans="1:9" s="66" customFormat="1" ht="25.5" customHeight="1">
      <c r="A5" s="315" t="s">
        <v>168</v>
      </c>
      <c r="B5" s="315"/>
      <c r="C5" s="315"/>
      <c r="D5" s="315"/>
      <c r="E5" s="315"/>
      <c r="F5" s="315"/>
      <c r="G5" s="315"/>
      <c r="H5" s="315"/>
      <c r="I5" s="315"/>
    </row>
    <row r="6" ht="18.75" customHeight="1"/>
    <row r="7" spans="1:9" ht="48" customHeight="1">
      <c r="A7" s="317" t="s">
        <v>7</v>
      </c>
      <c r="B7" s="317" t="s">
        <v>10</v>
      </c>
      <c r="C7" s="317" t="s">
        <v>11</v>
      </c>
      <c r="D7" s="318" t="s">
        <v>112</v>
      </c>
      <c r="E7" s="317" t="s">
        <v>68</v>
      </c>
      <c r="F7" s="318" t="s">
        <v>69</v>
      </c>
      <c r="G7" s="317" t="s">
        <v>12</v>
      </c>
      <c r="H7" s="317"/>
      <c r="I7" s="316" t="s">
        <v>167</v>
      </c>
    </row>
    <row r="8" spans="1:9" ht="28.5" customHeight="1">
      <c r="A8" s="317"/>
      <c r="B8" s="317"/>
      <c r="C8" s="317"/>
      <c r="D8" s="319"/>
      <c r="E8" s="317"/>
      <c r="F8" s="319"/>
      <c r="G8" s="47" t="s">
        <v>13</v>
      </c>
      <c r="H8" s="62" t="s">
        <v>14</v>
      </c>
      <c r="I8" s="316"/>
    </row>
    <row r="9" spans="1:9" s="100" customFormat="1" ht="18" customHeight="1">
      <c r="A9" s="101">
        <v>1</v>
      </c>
      <c r="B9" s="101">
        <v>2</v>
      </c>
      <c r="C9" s="101">
        <v>3</v>
      </c>
      <c r="D9" s="102">
        <v>4</v>
      </c>
      <c r="E9" s="101">
        <v>5</v>
      </c>
      <c r="F9" s="102">
        <v>6</v>
      </c>
      <c r="G9" s="101">
        <v>7</v>
      </c>
      <c r="H9" s="104">
        <v>8</v>
      </c>
      <c r="I9" s="104">
        <v>9</v>
      </c>
    </row>
    <row r="10" spans="1:9" ht="36" customHeight="1">
      <c r="A10" s="48" t="s">
        <v>73</v>
      </c>
      <c r="B10" s="73" t="s">
        <v>34</v>
      </c>
      <c r="C10" s="72" t="s">
        <v>51</v>
      </c>
      <c r="D10" s="73" t="s">
        <v>8</v>
      </c>
      <c r="E10" s="105">
        <v>10</v>
      </c>
      <c r="F10" s="106">
        <v>1010</v>
      </c>
      <c r="G10" s="48" t="s">
        <v>15</v>
      </c>
      <c r="H10" s="103">
        <f>SUM(H11,H17)</f>
        <v>3143991</v>
      </c>
      <c r="I10" s="103">
        <f>SUM(I11,I17)</f>
        <v>0</v>
      </c>
    </row>
    <row r="11" spans="1:9" ht="12" customHeight="1">
      <c r="A11" s="49"/>
      <c r="B11" s="77" t="s">
        <v>32</v>
      </c>
      <c r="C11" s="49"/>
      <c r="D11" s="49"/>
      <c r="E11" s="49"/>
      <c r="F11" s="49"/>
      <c r="G11" s="49" t="s">
        <v>165</v>
      </c>
      <c r="H11" s="63">
        <f>SUM(H12:H14)</f>
        <v>0</v>
      </c>
      <c r="I11" s="63">
        <f>SUM(I12:I14)</f>
        <v>0</v>
      </c>
    </row>
    <row r="12" spans="1:9" ht="11.25" customHeight="1">
      <c r="A12" s="49"/>
      <c r="B12" s="77" t="s">
        <v>52</v>
      </c>
      <c r="C12" s="49"/>
      <c r="D12" s="49"/>
      <c r="E12" s="49"/>
      <c r="F12" s="49"/>
      <c r="G12" s="50" t="s">
        <v>16</v>
      </c>
      <c r="H12" s="63"/>
      <c r="I12" s="63"/>
    </row>
    <row r="13" spans="1:9" ht="11.25" customHeight="1">
      <c r="A13" s="49"/>
      <c r="B13" s="322" t="s">
        <v>53</v>
      </c>
      <c r="C13" s="49"/>
      <c r="D13" s="49"/>
      <c r="E13" s="49"/>
      <c r="F13" s="49"/>
      <c r="G13" s="50" t="s">
        <v>17</v>
      </c>
      <c r="H13" s="63"/>
      <c r="I13" s="63"/>
    </row>
    <row r="14" spans="1:9" ht="24">
      <c r="A14" s="49"/>
      <c r="B14" s="327"/>
      <c r="C14" s="49"/>
      <c r="D14" s="49"/>
      <c r="E14" s="49"/>
      <c r="F14" s="49"/>
      <c r="G14" s="51" t="s">
        <v>18</v>
      </c>
      <c r="H14" s="63"/>
      <c r="I14" s="63"/>
    </row>
    <row r="15" spans="1:9" ht="7.5" customHeight="1">
      <c r="A15" s="49"/>
      <c r="B15" s="327"/>
      <c r="C15" s="49"/>
      <c r="D15" s="49"/>
      <c r="E15" s="49"/>
      <c r="F15" s="49"/>
      <c r="G15" s="98"/>
      <c r="H15" s="63"/>
      <c r="I15" s="63"/>
    </row>
    <row r="16" spans="1:9" ht="9" customHeight="1">
      <c r="A16" s="49"/>
      <c r="B16" s="327"/>
      <c r="C16" s="49"/>
      <c r="D16" s="49"/>
      <c r="E16" s="49"/>
      <c r="F16" s="49"/>
      <c r="G16" s="98"/>
      <c r="H16" s="63"/>
      <c r="I16" s="63"/>
    </row>
    <row r="17" spans="1:9" ht="12.75">
      <c r="A17" s="49"/>
      <c r="B17" s="327"/>
      <c r="C17" s="49"/>
      <c r="D17" s="49"/>
      <c r="E17" s="49"/>
      <c r="F17" s="49"/>
      <c r="G17" s="49" t="s">
        <v>164</v>
      </c>
      <c r="H17" s="63">
        <f>SUM(H18:H20)</f>
        <v>3143991</v>
      </c>
      <c r="I17" s="63">
        <f>SUM(I18:I20)</f>
        <v>0</v>
      </c>
    </row>
    <row r="18" spans="1:9" ht="12.75">
      <c r="A18" s="49"/>
      <c r="B18" s="327"/>
      <c r="C18" s="49"/>
      <c r="D18" s="49"/>
      <c r="E18" s="49"/>
      <c r="F18" s="49"/>
      <c r="G18" s="50" t="s">
        <v>16</v>
      </c>
      <c r="H18" s="63">
        <v>1264083</v>
      </c>
      <c r="I18" s="63"/>
    </row>
    <row r="19" spans="1:9" ht="12.75">
      <c r="A19" s="49"/>
      <c r="B19" s="327"/>
      <c r="C19" s="49"/>
      <c r="D19" s="49"/>
      <c r="E19" s="49"/>
      <c r="F19" s="49"/>
      <c r="G19" s="50" t="s">
        <v>17</v>
      </c>
      <c r="H19" s="63"/>
      <c r="I19" s="63"/>
    </row>
    <row r="20" spans="1:9" ht="24">
      <c r="A20" s="49"/>
      <c r="B20" s="327"/>
      <c r="C20" s="49"/>
      <c r="D20" s="49"/>
      <c r="E20" s="49"/>
      <c r="F20" s="49"/>
      <c r="G20" s="51" t="s">
        <v>18</v>
      </c>
      <c r="H20" s="63">
        <v>1879908</v>
      </c>
      <c r="I20" s="63"/>
    </row>
    <row r="21" spans="1:9" ht="36">
      <c r="A21" s="49"/>
      <c r="B21" s="327"/>
      <c r="C21" s="49"/>
      <c r="D21" s="49"/>
      <c r="E21" s="49"/>
      <c r="F21" s="49"/>
      <c r="G21" s="98" t="s">
        <v>163</v>
      </c>
      <c r="H21" s="63"/>
      <c r="I21" s="63"/>
    </row>
    <row r="22" spans="1:9" ht="44.25" customHeight="1">
      <c r="A22" s="49"/>
      <c r="B22" s="328"/>
      <c r="C22" s="49"/>
      <c r="D22" s="49"/>
      <c r="E22" s="49"/>
      <c r="F22" s="49"/>
      <c r="G22" s="49"/>
      <c r="H22" s="63"/>
      <c r="I22" s="63"/>
    </row>
    <row r="23" spans="1:9" s="157" customFormat="1" ht="2.25" customHeight="1">
      <c r="A23" s="158"/>
      <c r="B23" s="158"/>
      <c r="C23" s="158"/>
      <c r="D23" s="158"/>
      <c r="E23" s="158"/>
      <c r="F23" s="158"/>
      <c r="G23" s="158"/>
      <c r="H23" s="159"/>
      <c r="I23" s="159"/>
    </row>
    <row r="24" spans="1:9" ht="2.25" customHeight="1">
      <c r="A24" s="52"/>
      <c r="B24" s="52"/>
      <c r="C24" s="52"/>
      <c r="D24" s="52"/>
      <c r="E24" s="52"/>
      <c r="F24" s="52"/>
      <c r="G24" s="52"/>
      <c r="H24" s="64"/>
      <c r="I24" s="64"/>
    </row>
    <row r="25" spans="1:9" ht="44.25" customHeight="1" hidden="1">
      <c r="A25" s="48">
        <v>2</v>
      </c>
      <c r="B25" s="73" t="s">
        <v>34</v>
      </c>
      <c r="C25" s="72" t="s">
        <v>205</v>
      </c>
      <c r="D25" s="73" t="s">
        <v>31</v>
      </c>
      <c r="E25" s="74">
        <v>10</v>
      </c>
      <c r="F25" s="75">
        <v>1041</v>
      </c>
      <c r="G25" s="48" t="s">
        <v>15</v>
      </c>
      <c r="H25" s="103">
        <f>SUM(H26,H32)</f>
        <v>0</v>
      </c>
      <c r="I25" s="103">
        <f>SUM(I26,I32)</f>
        <v>0</v>
      </c>
    </row>
    <row r="26" spans="1:9" ht="13.5" customHeight="1" hidden="1">
      <c r="A26" s="49"/>
      <c r="B26" s="77" t="s">
        <v>32</v>
      </c>
      <c r="C26" s="76"/>
      <c r="D26" s="77"/>
      <c r="E26" s="76"/>
      <c r="F26" s="76"/>
      <c r="G26" s="49" t="s">
        <v>165</v>
      </c>
      <c r="H26" s="63">
        <f>SUM(H27:H29)</f>
        <v>0</v>
      </c>
      <c r="I26" s="63">
        <f>SUM(I27:I29)</f>
        <v>0</v>
      </c>
    </row>
    <row r="27" spans="1:9" ht="15" customHeight="1" hidden="1">
      <c r="A27" s="49"/>
      <c r="B27" s="77" t="s">
        <v>33</v>
      </c>
      <c r="C27" s="76"/>
      <c r="D27" s="77"/>
      <c r="E27" s="76"/>
      <c r="F27" s="76"/>
      <c r="G27" s="50" t="s">
        <v>16</v>
      </c>
      <c r="H27" s="63"/>
      <c r="I27" s="63"/>
    </row>
    <row r="28" spans="1:9" ht="12.75" customHeight="1" hidden="1">
      <c r="A28" s="49"/>
      <c r="B28" s="322" t="s">
        <v>227</v>
      </c>
      <c r="C28" s="76"/>
      <c r="D28" s="77"/>
      <c r="E28" s="76"/>
      <c r="F28" s="76"/>
      <c r="G28" s="50" t="s">
        <v>17</v>
      </c>
      <c r="H28" s="63"/>
      <c r="I28" s="63"/>
    </row>
    <row r="29" spans="1:9" ht="24" hidden="1">
      <c r="A29" s="49"/>
      <c r="B29" s="329"/>
      <c r="C29" s="49"/>
      <c r="D29" s="123"/>
      <c r="E29" s="111"/>
      <c r="F29" s="49"/>
      <c r="G29" s="122" t="s">
        <v>18</v>
      </c>
      <c r="H29" s="63"/>
      <c r="I29" s="63"/>
    </row>
    <row r="30" spans="1:9" ht="3" customHeight="1" hidden="1">
      <c r="A30" s="49"/>
      <c r="B30" s="323"/>
      <c r="C30" s="49"/>
      <c r="D30" s="49"/>
      <c r="E30" s="49"/>
      <c r="F30" s="49"/>
      <c r="G30" s="98"/>
      <c r="H30" s="63"/>
      <c r="I30" s="63"/>
    </row>
    <row r="31" spans="1:9" ht="1.5" customHeight="1" hidden="1">
      <c r="A31" s="49"/>
      <c r="B31" s="323"/>
      <c r="C31" s="49"/>
      <c r="D31" s="49"/>
      <c r="E31" s="49"/>
      <c r="F31" s="49"/>
      <c r="G31" s="98"/>
      <c r="H31" s="63"/>
      <c r="I31" s="63"/>
    </row>
    <row r="32" spans="1:9" ht="12.75" hidden="1">
      <c r="A32" s="49"/>
      <c r="B32" s="323"/>
      <c r="C32" s="49"/>
      <c r="D32" s="49"/>
      <c r="E32" s="49"/>
      <c r="F32" s="49"/>
      <c r="G32" s="49" t="s">
        <v>164</v>
      </c>
      <c r="H32" s="63">
        <f>SUM(H33:H35)</f>
        <v>0</v>
      </c>
      <c r="I32" s="63">
        <f>SUM(I33:I35)</f>
        <v>0</v>
      </c>
    </row>
    <row r="33" spans="1:9" ht="12.75" hidden="1">
      <c r="A33" s="49"/>
      <c r="B33" s="323"/>
      <c r="C33" s="49"/>
      <c r="D33" s="49"/>
      <c r="E33" s="49"/>
      <c r="F33" s="49"/>
      <c r="G33" s="50" t="s">
        <v>16</v>
      </c>
      <c r="H33" s="63"/>
      <c r="I33" s="63"/>
    </row>
    <row r="34" spans="1:9" ht="12.75" hidden="1">
      <c r="A34" s="49"/>
      <c r="B34" s="323"/>
      <c r="C34" s="49"/>
      <c r="D34" s="49"/>
      <c r="E34" s="49"/>
      <c r="F34" s="49"/>
      <c r="G34" s="50" t="s">
        <v>17</v>
      </c>
      <c r="H34" s="63"/>
      <c r="I34" s="63"/>
    </row>
    <row r="35" spans="1:9" ht="24" hidden="1">
      <c r="A35" s="49"/>
      <c r="B35" s="323"/>
      <c r="C35" s="49"/>
      <c r="D35" s="49"/>
      <c r="E35" s="49"/>
      <c r="F35" s="49"/>
      <c r="G35" s="51" t="s">
        <v>18</v>
      </c>
      <c r="H35" s="63"/>
      <c r="I35" s="63"/>
    </row>
    <row r="36" spans="1:9" ht="36" hidden="1">
      <c r="A36" s="49"/>
      <c r="B36" s="323"/>
      <c r="C36" s="49"/>
      <c r="D36" s="49"/>
      <c r="E36" s="49"/>
      <c r="F36" s="49"/>
      <c r="G36" s="98" t="s">
        <v>163</v>
      </c>
      <c r="H36" s="63"/>
      <c r="I36" s="63"/>
    </row>
    <row r="37" spans="1:9" ht="2.25" customHeight="1" hidden="1">
      <c r="A37" s="52"/>
      <c r="B37" s="324"/>
      <c r="C37" s="52"/>
      <c r="D37" s="52"/>
      <c r="E37" s="52"/>
      <c r="F37" s="52"/>
      <c r="G37" s="52"/>
      <c r="H37" s="64"/>
      <c r="I37" s="64"/>
    </row>
    <row r="38" spans="1:9" ht="22.5" customHeight="1" hidden="1">
      <c r="A38" s="48">
        <v>2</v>
      </c>
      <c r="B38" s="53" t="s">
        <v>175</v>
      </c>
      <c r="C38" s="48" t="s">
        <v>209</v>
      </c>
      <c r="D38" s="313" t="s">
        <v>8</v>
      </c>
      <c r="E38" s="105">
        <v>10</v>
      </c>
      <c r="F38" s="106">
        <v>1041</v>
      </c>
      <c r="G38" s="48" t="s">
        <v>15</v>
      </c>
      <c r="H38" s="103">
        <f>SUM(H39,H45)</f>
        <v>0</v>
      </c>
      <c r="I38" s="103">
        <f>SUM(I39,I45)</f>
        <v>0</v>
      </c>
    </row>
    <row r="39" spans="1:9" ht="12.75" hidden="1">
      <c r="A39" s="49"/>
      <c r="B39" s="54" t="s">
        <v>244</v>
      </c>
      <c r="C39" s="49"/>
      <c r="D39" s="314"/>
      <c r="E39" s="49"/>
      <c r="F39" s="49"/>
      <c r="G39" s="49" t="s">
        <v>165</v>
      </c>
      <c r="H39" s="63">
        <f>SUM(H40:H42)</f>
        <v>0</v>
      </c>
      <c r="I39" s="63">
        <f>SUM(I40:I42)</f>
        <v>0</v>
      </c>
    </row>
    <row r="40" spans="1:9" ht="25.5" hidden="1">
      <c r="A40" s="49"/>
      <c r="B40" s="54" t="s">
        <v>243</v>
      </c>
      <c r="C40" s="49"/>
      <c r="D40" s="314"/>
      <c r="E40" s="49"/>
      <c r="F40" s="49"/>
      <c r="G40" s="50" t="s">
        <v>16</v>
      </c>
      <c r="H40" s="63">
        <v>0</v>
      </c>
      <c r="I40" s="63">
        <v>0</v>
      </c>
    </row>
    <row r="41" spans="1:9" ht="25.5" hidden="1">
      <c r="A41" s="111"/>
      <c r="B41" s="170" t="s">
        <v>228</v>
      </c>
      <c r="C41" s="147"/>
      <c r="D41" s="314"/>
      <c r="E41" s="49"/>
      <c r="F41" s="49"/>
      <c r="G41" s="50" t="s">
        <v>17</v>
      </c>
      <c r="H41" s="63"/>
      <c r="I41" s="63"/>
    </row>
    <row r="42" spans="1:9" ht="24" hidden="1">
      <c r="A42" s="49"/>
      <c r="C42" s="111"/>
      <c r="D42" s="49"/>
      <c r="E42" s="49"/>
      <c r="F42" s="49"/>
      <c r="G42" s="51" t="s">
        <v>18</v>
      </c>
      <c r="H42" s="63">
        <v>0</v>
      </c>
      <c r="I42" s="63">
        <v>0</v>
      </c>
    </row>
    <row r="43" spans="1:9" ht="2.25" customHeight="1" hidden="1">
      <c r="A43" s="49"/>
      <c r="C43" s="49"/>
      <c r="D43" s="49"/>
      <c r="E43" s="49"/>
      <c r="F43" s="49"/>
      <c r="G43" s="98"/>
      <c r="H43" s="63"/>
      <c r="I43" s="63"/>
    </row>
    <row r="44" spans="1:9" ht="1.5" customHeight="1" hidden="1">
      <c r="A44" s="49"/>
      <c r="C44" s="49"/>
      <c r="D44" s="49"/>
      <c r="E44" s="49"/>
      <c r="F44" s="49"/>
      <c r="G44" s="98"/>
      <c r="H44" s="63"/>
      <c r="I44" s="63"/>
    </row>
    <row r="45" spans="1:9" ht="11.25" customHeight="1" hidden="1">
      <c r="A45" s="49"/>
      <c r="B45" s="49"/>
      <c r="C45" s="49"/>
      <c r="D45" s="49"/>
      <c r="E45" s="49"/>
      <c r="F45" s="49"/>
      <c r="G45" s="49" t="s">
        <v>164</v>
      </c>
      <c r="H45" s="63">
        <f>SUM(H46:H48)</f>
        <v>0</v>
      </c>
      <c r="I45" s="63">
        <f>SUM(I46:I48)</f>
        <v>0</v>
      </c>
    </row>
    <row r="46" spans="1:9" ht="12.75" hidden="1">
      <c r="A46" s="49"/>
      <c r="B46" s="49"/>
      <c r="C46" s="49"/>
      <c r="D46" s="49"/>
      <c r="E46" s="49"/>
      <c r="F46" s="49"/>
      <c r="G46" s="50" t="s">
        <v>16</v>
      </c>
      <c r="H46" s="63">
        <v>0</v>
      </c>
      <c r="I46" s="63">
        <v>0</v>
      </c>
    </row>
    <row r="47" spans="1:9" ht="12" customHeight="1" hidden="1">
      <c r="A47" s="49"/>
      <c r="B47" s="49"/>
      <c r="C47" s="49"/>
      <c r="D47" s="49"/>
      <c r="E47" s="49"/>
      <c r="F47" s="49"/>
      <c r="G47" s="50" t="s">
        <v>17</v>
      </c>
      <c r="H47" s="63"/>
      <c r="I47" s="63"/>
    </row>
    <row r="48" spans="1:9" ht="21.75" customHeight="1" hidden="1">
      <c r="A48" s="49"/>
      <c r="B48" s="49"/>
      <c r="C48" s="49"/>
      <c r="D48" s="49"/>
      <c r="E48" s="49"/>
      <c r="F48" s="49"/>
      <c r="G48" s="51" t="s">
        <v>18</v>
      </c>
      <c r="H48" s="63">
        <v>0</v>
      </c>
      <c r="I48" s="63">
        <v>0</v>
      </c>
    </row>
    <row r="49" spans="1:9" ht="34.5" customHeight="1" hidden="1">
      <c r="A49" s="49"/>
      <c r="B49" s="49"/>
      <c r="C49" s="52"/>
      <c r="D49" s="49"/>
      <c r="E49" s="49"/>
      <c r="F49" s="49"/>
      <c r="G49" s="98" t="s">
        <v>163</v>
      </c>
      <c r="H49" s="63"/>
      <c r="I49" s="63"/>
    </row>
    <row r="50" spans="1:9" ht="38.25" customHeight="1">
      <c r="A50" s="48">
        <v>2</v>
      </c>
      <c r="B50" s="53" t="s">
        <v>35</v>
      </c>
      <c r="C50" s="48" t="s">
        <v>66</v>
      </c>
      <c r="D50" s="53" t="s">
        <v>8</v>
      </c>
      <c r="E50" s="48">
        <v>720</v>
      </c>
      <c r="F50" s="48">
        <v>72095</v>
      </c>
      <c r="G50" s="48" t="s">
        <v>15</v>
      </c>
      <c r="H50" s="103">
        <f>SUM(H51,H57)</f>
        <v>85000</v>
      </c>
      <c r="I50" s="103">
        <f>SUM(I51,I57)</f>
        <v>85000</v>
      </c>
    </row>
    <row r="51" spans="1:9" ht="42.75" customHeight="1">
      <c r="A51" s="49"/>
      <c r="B51" s="54" t="s">
        <v>206</v>
      </c>
      <c r="C51" s="49"/>
      <c r="D51" s="54"/>
      <c r="E51" s="49"/>
      <c r="F51" s="49"/>
      <c r="G51" s="49" t="s">
        <v>165</v>
      </c>
      <c r="H51" s="63">
        <f>SUM(H52:H54)</f>
        <v>0</v>
      </c>
      <c r="I51" s="63">
        <f>SUM(I52:I54)</f>
        <v>0</v>
      </c>
    </row>
    <row r="52" spans="1:9" ht="25.5">
      <c r="A52" s="49"/>
      <c r="B52" s="54" t="s">
        <v>207</v>
      </c>
      <c r="C52" s="49"/>
      <c r="D52" s="54"/>
      <c r="E52" s="49"/>
      <c r="F52" s="49"/>
      <c r="G52" s="168" t="s">
        <v>16</v>
      </c>
      <c r="H52" s="63"/>
      <c r="I52" s="63"/>
    </row>
    <row r="53" spans="1:9" ht="43.5" customHeight="1">
      <c r="A53" s="49"/>
      <c r="B53" s="54" t="s">
        <v>242</v>
      </c>
      <c r="C53" s="49"/>
      <c r="D53" s="54"/>
      <c r="E53" s="49"/>
      <c r="F53" s="49"/>
      <c r="G53" s="168" t="s">
        <v>17</v>
      </c>
      <c r="H53" s="63"/>
      <c r="I53" s="63"/>
    </row>
    <row r="54" spans="1:9" ht="23.25" customHeight="1">
      <c r="A54" s="111"/>
      <c r="B54" s="111"/>
      <c r="C54" s="111"/>
      <c r="D54" s="111"/>
      <c r="E54" s="111"/>
      <c r="F54" s="111"/>
      <c r="G54" s="169" t="s">
        <v>18</v>
      </c>
      <c r="H54" s="63"/>
      <c r="I54" s="63"/>
    </row>
    <row r="55" spans="1:9" ht="3" customHeight="1">
      <c r="A55" s="49"/>
      <c r="C55" s="49"/>
      <c r="D55" s="49"/>
      <c r="E55" s="49"/>
      <c r="F55" s="49"/>
      <c r="G55" s="54"/>
      <c r="H55" s="63"/>
      <c r="I55" s="63"/>
    </row>
    <row r="56" spans="1:9" ht="2.25" customHeight="1">
      <c r="A56" s="49"/>
      <c r="C56" s="49"/>
      <c r="D56" s="49"/>
      <c r="E56" s="49"/>
      <c r="F56" s="49"/>
      <c r="G56" s="54"/>
      <c r="H56" s="63"/>
      <c r="I56" s="63"/>
    </row>
    <row r="57" spans="1:9" ht="12.75">
      <c r="A57" s="49"/>
      <c r="B57" s="49"/>
      <c r="C57" s="49"/>
      <c r="D57" s="49"/>
      <c r="E57" s="49"/>
      <c r="F57" s="49"/>
      <c r="G57" s="49" t="s">
        <v>164</v>
      </c>
      <c r="H57" s="63">
        <f>SUM(H58:H60)</f>
        <v>85000</v>
      </c>
      <c r="I57" s="63">
        <f>SUM(I58:I60)</f>
        <v>85000</v>
      </c>
    </row>
    <row r="58" spans="1:9" ht="12.75">
      <c r="A58" s="49"/>
      <c r="B58" s="49"/>
      <c r="C58" s="49"/>
      <c r="D58" s="49"/>
      <c r="E58" s="49"/>
      <c r="F58" s="49"/>
      <c r="G58" s="168" t="s">
        <v>16</v>
      </c>
      <c r="H58" s="63">
        <v>19900</v>
      </c>
      <c r="I58" s="63">
        <v>19900</v>
      </c>
    </row>
    <row r="59" spans="1:9" ht="12.75">
      <c r="A59" s="49"/>
      <c r="B59" s="49"/>
      <c r="C59" s="49"/>
      <c r="D59" s="49"/>
      <c r="E59" s="49"/>
      <c r="F59" s="49"/>
      <c r="G59" s="168" t="s">
        <v>17</v>
      </c>
      <c r="H59" s="63"/>
      <c r="I59" s="63"/>
    </row>
    <row r="60" spans="1:9" ht="25.5">
      <c r="A60" s="49"/>
      <c r="B60" s="49"/>
      <c r="C60" s="49"/>
      <c r="D60" s="49"/>
      <c r="E60" s="49"/>
      <c r="F60" s="49"/>
      <c r="G60" s="169" t="s">
        <v>18</v>
      </c>
      <c r="H60" s="63">
        <v>65100</v>
      </c>
      <c r="I60" s="63">
        <v>65100</v>
      </c>
    </row>
    <row r="61" spans="1:9" ht="38.25">
      <c r="A61" s="49"/>
      <c r="B61" s="49"/>
      <c r="C61" s="49"/>
      <c r="D61" s="49"/>
      <c r="E61" s="49"/>
      <c r="F61" s="49"/>
      <c r="G61" s="54" t="s">
        <v>163</v>
      </c>
      <c r="H61" s="63"/>
      <c r="I61" s="63"/>
    </row>
    <row r="62" spans="1:9" ht="45" customHeight="1">
      <c r="A62" s="48">
        <v>3</v>
      </c>
      <c r="B62" s="53" t="s">
        <v>35</v>
      </c>
      <c r="C62" s="48" t="s">
        <v>171</v>
      </c>
      <c r="D62" s="53" t="s">
        <v>8</v>
      </c>
      <c r="E62" s="48">
        <v>720</v>
      </c>
      <c r="F62" s="48">
        <v>72095</v>
      </c>
      <c r="G62" s="48" t="s">
        <v>15</v>
      </c>
      <c r="H62" s="103">
        <f>SUM(H63,H69)</f>
        <v>101810</v>
      </c>
      <c r="I62" s="103">
        <f>SUM(I63,I69)</f>
        <v>69699</v>
      </c>
    </row>
    <row r="63" spans="1:9" ht="40.5" customHeight="1">
      <c r="A63" s="49"/>
      <c r="B63" s="54" t="s">
        <v>206</v>
      </c>
      <c r="C63" s="49"/>
      <c r="D63" s="54"/>
      <c r="E63" s="49"/>
      <c r="F63" s="49"/>
      <c r="G63" s="49" t="s">
        <v>165</v>
      </c>
      <c r="H63" s="63">
        <f>SUM(H64:H66)</f>
        <v>0</v>
      </c>
      <c r="I63" s="63">
        <f>SUM(I64:I66)</f>
        <v>0</v>
      </c>
    </row>
    <row r="64" spans="1:9" ht="25.5">
      <c r="A64" s="49"/>
      <c r="B64" s="54" t="s">
        <v>207</v>
      </c>
      <c r="C64" s="49"/>
      <c r="D64" s="54"/>
      <c r="E64" s="49"/>
      <c r="F64" s="49"/>
      <c r="G64" s="168" t="s">
        <v>16</v>
      </c>
      <c r="H64" s="63"/>
      <c r="I64" s="63"/>
    </row>
    <row r="65" spans="1:9" ht="25.5">
      <c r="A65" s="49"/>
      <c r="B65" s="54" t="s">
        <v>208</v>
      </c>
      <c r="C65" s="49"/>
      <c r="D65" s="54"/>
      <c r="E65" s="49"/>
      <c r="F65" s="49"/>
      <c r="G65" s="168" t="s">
        <v>17</v>
      </c>
      <c r="H65" s="63"/>
      <c r="I65" s="63"/>
    </row>
    <row r="66" spans="1:9" ht="25.5">
      <c r="A66" s="111"/>
      <c r="B66" s="111"/>
      <c r="C66" s="111"/>
      <c r="D66" s="111"/>
      <c r="E66" s="111"/>
      <c r="F66" s="111"/>
      <c r="G66" s="169" t="s">
        <v>18</v>
      </c>
      <c r="H66" s="63"/>
      <c r="I66" s="63"/>
    </row>
    <row r="67" spans="1:9" ht="4.5" customHeight="1">
      <c r="A67" s="49"/>
      <c r="C67" s="49"/>
      <c r="D67" s="49"/>
      <c r="E67" s="49"/>
      <c r="F67" s="49"/>
      <c r="G67" s="54"/>
      <c r="H67" s="63"/>
      <c r="I67" s="63"/>
    </row>
    <row r="68" spans="1:9" ht="4.5" customHeight="1">
      <c r="A68" s="49"/>
      <c r="C68" s="49"/>
      <c r="D68" s="49"/>
      <c r="E68" s="49"/>
      <c r="F68" s="49"/>
      <c r="G68" s="54"/>
      <c r="H68" s="63"/>
      <c r="I68" s="63"/>
    </row>
    <row r="69" spans="1:9" ht="12.75">
      <c r="A69" s="49"/>
      <c r="B69" s="49"/>
      <c r="C69" s="49"/>
      <c r="D69" s="49"/>
      <c r="E69" s="49"/>
      <c r="F69" s="49"/>
      <c r="G69" s="49" t="s">
        <v>164</v>
      </c>
      <c r="H69" s="63">
        <f>SUM(H70:H72)</f>
        <v>101810</v>
      </c>
      <c r="I69" s="63">
        <f>SUM(I70:I72)</f>
        <v>69699</v>
      </c>
    </row>
    <row r="70" spans="1:9" ht="12.75">
      <c r="A70" s="49"/>
      <c r="B70" s="49"/>
      <c r="C70" s="49"/>
      <c r="D70" s="49"/>
      <c r="E70" s="49"/>
      <c r="F70" s="49"/>
      <c r="G70" s="168" t="s">
        <v>16</v>
      </c>
      <c r="H70" s="63">
        <v>36000</v>
      </c>
      <c r="I70" s="63">
        <v>19555</v>
      </c>
    </row>
    <row r="71" spans="1:9" ht="12.75">
      <c r="A71" s="49"/>
      <c r="B71" s="49"/>
      <c r="C71" s="49"/>
      <c r="D71" s="49"/>
      <c r="E71" s="49"/>
      <c r="F71" s="49"/>
      <c r="G71" s="168" t="s">
        <v>17</v>
      </c>
      <c r="H71" s="63"/>
      <c r="I71" s="63"/>
    </row>
    <row r="72" spans="1:9" ht="25.5">
      <c r="A72" s="49"/>
      <c r="B72" s="49"/>
      <c r="C72" s="49"/>
      <c r="D72" s="49"/>
      <c r="E72" s="49"/>
      <c r="F72" s="49"/>
      <c r="G72" s="169" t="s">
        <v>18</v>
      </c>
      <c r="H72" s="63">
        <v>65810</v>
      </c>
      <c r="I72" s="63">
        <v>50144</v>
      </c>
    </row>
    <row r="73" spans="1:9" ht="38.25">
      <c r="A73" s="49"/>
      <c r="B73" s="49"/>
      <c r="C73" s="49"/>
      <c r="D73" s="49"/>
      <c r="E73" s="49"/>
      <c r="F73" s="49"/>
      <c r="G73" s="54" t="s">
        <v>163</v>
      </c>
      <c r="H73" s="63"/>
      <c r="I73" s="63"/>
    </row>
    <row r="74" spans="1:9" ht="43.5" customHeight="1" hidden="1">
      <c r="A74" s="48">
        <v>4</v>
      </c>
      <c r="B74" s="73" t="s">
        <v>34</v>
      </c>
      <c r="C74" s="72" t="s">
        <v>66</v>
      </c>
      <c r="D74" s="73" t="s">
        <v>8</v>
      </c>
      <c r="E74" s="72">
        <v>801</v>
      </c>
      <c r="F74" s="72">
        <v>80101</v>
      </c>
      <c r="G74" s="48" t="s">
        <v>15</v>
      </c>
      <c r="H74" s="103">
        <f>SUM(H75,H81)</f>
        <v>0</v>
      </c>
      <c r="I74" s="103">
        <f>SUM(I75,I81)</f>
        <v>0</v>
      </c>
    </row>
    <row r="75" spans="1:9" ht="12.75" customHeight="1" hidden="1">
      <c r="A75" s="49"/>
      <c r="B75" s="77" t="s">
        <v>32</v>
      </c>
      <c r="C75" s="76"/>
      <c r="D75" s="77"/>
      <c r="E75" s="76"/>
      <c r="F75" s="76"/>
      <c r="G75" s="49" t="s">
        <v>165</v>
      </c>
      <c r="H75" s="63">
        <f>SUM(H76:H78)</f>
        <v>0</v>
      </c>
      <c r="I75" s="63">
        <f>SUM(I76:I78)</f>
        <v>0</v>
      </c>
    </row>
    <row r="76" spans="1:9" ht="15" hidden="1">
      <c r="A76" s="49"/>
      <c r="B76" s="77" t="s">
        <v>33</v>
      </c>
      <c r="C76" s="76"/>
      <c r="D76" s="77"/>
      <c r="E76" s="76"/>
      <c r="F76" s="76"/>
      <c r="G76" s="50" t="s">
        <v>16</v>
      </c>
      <c r="H76" s="63"/>
      <c r="I76" s="63"/>
    </row>
    <row r="77" spans="1:9" ht="14.25" customHeight="1" hidden="1">
      <c r="A77" s="49"/>
      <c r="B77" s="322" t="s">
        <v>212</v>
      </c>
      <c r="C77" s="76"/>
      <c r="D77" s="77"/>
      <c r="E77" s="76"/>
      <c r="F77" s="76"/>
      <c r="G77" s="50" t="s">
        <v>17</v>
      </c>
      <c r="H77" s="63"/>
      <c r="I77" s="63"/>
    </row>
    <row r="78" spans="1:9" ht="24" hidden="1">
      <c r="A78" s="49"/>
      <c r="B78" s="323"/>
      <c r="C78" s="49"/>
      <c r="D78" s="49"/>
      <c r="E78" s="49"/>
      <c r="F78" s="49"/>
      <c r="G78" s="51" t="s">
        <v>18</v>
      </c>
      <c r="H78" s="63"/>
      <c r="I78" s="63"/>
    </row>
    <row r="79" spans="1:9" ht="3.75" customHeight="1" hidden="1">
      <c r="A79" s="49"/>
      <c r="B79" s="323"/>
      <c r="C79" s="49"/>
      <c r="D79" s="49"/>
      <c r="E79" s="49"/>
      <c r="F79" s="49"/>
      <c r="G79" s="98"/>
      <c r="H79" s="63"/>
      <c r="I79" s="63"/>
    </row>
    <row r="80" spans="1:9" ht="5.25" customHeight="1" hidden="1">
      <c r="A80" s="49"/>
      <c r="B80" s="323"/>
      <c r="C80" s="49"/>
      <c r="D80" s="49"/>
      <c r="E80" s="49"/>
      <c r="F80" s="49"/>
      <c r="G80" s="98"/>
      <c r="H80" s="63"/>
      <c r="I80" s="63"/>
    </row>
    <row r="81" spans="1:9" ht="12.75" hidden="1">
      <c r="A81" s="49"/>
      <c r="B81" s="323"/>
      <c r="C81" s="49"/>
      <c r="D81" s="49"/>
      <c r="E81" s="49"/>
      <c r="F81" s="49"/>
      <c r="G81" s="49" t="s">
        <v>164</v>
      </c>
      <c r="H81" s="63">
        <f>SUM(H82:H84)</f>
        <v>0</v>
      </c>
      <c r="I81" s="63">
        <f>SUM(I82:I84)</f>
        <v>0</v>
      </c>
    </row>
    <row r="82" spans="1:9" ht="12.75" hidden="1">
      <c r="A82" s="49"/>
      <c r="B82" s="323"/>
      <c r="C82" s="49"/>
      <c r="D82" s="49"/>
      <c r="E82" s="49"/>
      <c r="F82" s="49"/>
      <c r="G82" s="50" t="s">
        <v>16</v>
      </c>
      <c r="H82" s="63">
        <v>0</v>
      </c>
      <c r="I82" s="63">
        <v>0</v>
      </c>
    </row>
    <row r="83" spans="1:9" ht="12.75" hidden="1">
      <c r="A83" s="49"/>
      <c r="B83" s="323"/>
      <c r="C83" s="49"/>
      <c r="D83" s="49"/>
      <c r="E83" s="49"/>
      <c r="F83" s="49"/>
      <c r="G83" s="50" t="s">
        <v>17</v>
      </c>
      <c r="H83" s="63"/>
      <c r="I83" s="63"/>
    </row>
    <row r="84" spans="1:9" ht="24" hidden="1">
      <c r="A84" s="49"/>
      <c r="B84" s="323"/>
      <c r="C84" s="49"/>
      <c r="D84" s="49"/>
      <c r="E84" s="49"/>
      <c r="F84" s="49"/>
      <c r="G84" s="51" t="s">
        <v>18</v>
      </c>
      <c r="H84" s="63">
        <v>0</v>
      </c>
      <c r="I84" s="63">
        <v>0</v>
      </c>
    </row>
    <row r="85" spans="1:9" ht="36" hidden="1">
      <c r="A85" s="49"/>
      <c r="B85" s="323"/>
      <c r="C85" s="49"/>
      <c r="D85" s="49"/>
      <c r="E85" s="49"/>
      <c r="F85" s="49"/>
      <c r="G85" s="98" t="s">
        <v>163</v>
      </c>
      <c r="H85" s="63"/>
      <c r="I85" s="63"/>
    </row>
    <row r="86" spans="1:9" ht="1.5" customHeight="1">
      <c r="A86" s="49"/>
      <c r="B86" s="324"/>
      <c r="C86" s="49"/>
      <c r="D86" s="49"/>
      <c r="E86" s="49"/>
      <c r="F86" s="49"/>
      <c r="G86" s="49"/>
      <c r="H86" s="63"/>
      <c r="I86" s="63"/>
    </row>
    <row r="87" spans="1:9" s="197" customFormat="1" ht="30" customHeight="1">
      <c r="A87" s="194">
        <v>4</v>
      </c>
      <c r="B87" s="195" t="s">
        <v>245</v>
      </c>
      <c r="C87" s="194" t="s">
        <v>54</v>
      </c>
      <c r="D87" s="195" t="s">
        <v>8</v>
      </c>
      <c r="E87" s="194">
        <v>801</v>
      </c>
      <c r="F87" s="194">
        <v>80101</v>
      </c>
      <c r="G87" s="194" t="s">
        <v>15</v>
      </c>
      <c r="H87" s="196">
        <f>SUM(H88,H94)</f>
        <v>602358</v>
      </c>
      <c r="I87" s="196">
        <f>SUM(I88,I94)</f>
        <v>590731</v>
      </c>
    </row>
    <row r="88" spans="1:9" s="197" customFormat="1" ht="24" customHeight="1">
      <c r="A88" s="198"/>
      <c r="B88" s="199" t="s">
        <v>243</v>
      </c>
      <c r="C88" s="198"/>
      <c r="D88" s="199"/>
      <c r="E88" s="198"/>
      <c r="F88" s="198"/>
      <c r="G88" s="198" t="s">
        <v>165</v>
      </c>
      <c r="H88" s="200">
        <v>0</v>
      </c>
      <c r="I88" s="200">
        <f>SUM(I89:I91)</f>
        <v>0</v>
      </c>
    </row>
    <row r="89" spans="1:9" s="197" customFormat="1" ht="18.75" customHeight="1">
      <c r="A89" s="198"/>
      <c r="B89" s="199" t="s">
        <v>33</v>
      </c>
      <c r="C89" s="198"/>
      <c r="D89" s="199"/>
      <c r="E89" s="198"/>
      <c r="F89" s="198"/>
      <c r="G89" s="212" t="s">
        <v>16</v>
      </c>
      <c r="H89" s="200"/>
      <c r="I89" s="200"/>
    </row>
    <row r="90" spans="1:9" s="197" customFormat="1" ht="56.25" customHeight="1">
      <c r="A90" s="213"/>
      <c r="B90" s="214" t="s">
        <v>262</v>
      </c>
      <c r="C90" s="215"/>
      <c r="D90" s="216"/>
      <c r="E90" s="215"/>
      <c r="F90" s="215"/>
      <c r="G90" s="217" t="s">
        <v>17</v>
      </c>
      <c r="H90" s="200"/>
      <c r="I90" s="200"/>
    </row>
    <row r="91" spans="1:9" s="197" customFormat="1" ht="25.5">
      <c r="A91" s="213"/>
      <c r="B91" s="198"/>
      <c r="C91" s="215"/>
      <c r="D91" s="198"/>
      <c r="E91" s="198"/>
      <c r="F91" s="198"/>
      <c r="G91" s="218" t="s">
        <v>18</v>
      </c>
      <c r="H91" s="200">
        <v>0</v>
      </c>
      <c r="I91" s="200">
        <v>0</v>
      </c>
    </row>
    <row r="92" spans="1:9" s="197" customFormat="1" ht="2.25" customHeight="1">
      <c r="A92" s="198"/>
      <c r="C92" s="198"/>
      <c r="D92" s="198"/>
      <c r="E92" s="198"/>
      <c r="F92" s="198"/>
      <c r="G92" s="199"/>
      <c r="H92" s="200"/>
      <c r="I92" s="200"/>
    </row>
    <row r="93" spans="1:9" s="197" customFormat="1" ht="1.5" customHeight="1">
      <c r="A93" s="198"/>
      <c r="C93" s="198"/>
      <c r="D93" s="198"/>
      <c r="E93" s="198"/>
      <c r="F93" s="198"/>
      <c r="G93" s="199"/>
      <c r="H93" s="200"/>
      <c r="I93" s="200"/>
    </row>
    <row r="94" spans="1:9" s="197" customFormat="1" ht="12.75">
      <c r="A94" s="198"/>
      <c r="B94" s="198"/>
      <c r="C94" s="198"/>
      <c r="D94" s="198"/>
      <c r="E94" s="198"/>
      <c r="F94" s="198"/>
      <c r="G94" s="198" t="s">
        <v>164</v>
      </c>
      <c r="H94" s="200">
        <f>SUM(H95:H97)</f>
        <v>602358</v>
      </c>
      <c r="I94" s="200">
        <f>SUM(I95:I97)</f>
        <v>590731</v>
      </c>
    </row>
    <row r="95" spans="1:9" s="197" customFormat="1" ht="12.75">
      <c r="A95" s="198"/>
      <c r="B95" s="198"/>
      <c r="C95" s="198"/>
      <c r="D95" s="198"/>
      <c r="E95" s="198"/>
      <c r="F95" s="198"/>
      <c r="G95" s="212" t="s">
        <v>16</v>
      </c>
      <c r="H95" s="200">
        <v>341235</v>
      </c>
      <c r="I95" s="200">
        <v>329608</v>
      </c>
    </row>
    <row r="96" spans="1:9" s="197" customFormat="1" ht="12.75">
      <c r="A96" s="198"/>
      <c r="B96" s="198"/>
      <c r="C96" s="198"/>
      <c r="D96" s="198"/>
      <c r="E96" s="198"/>
      <c r="F96" s="198"/>
      <c r="G96" s="212" t="s">
        <v>17</v>
      </c>
      <c r="H96" s="200"/>
      <c r="I96" s="200"/>
    </row>
    <row r="97" spans="1:9" s="197" customFormat="1" ht="25.5">
      <c r="A97" s="198"/>
      <c r="B97" s="198"/>
      <c r="C97" s="198"/>
      <c r="D97" s="198"/>
      <c r="E97" s="198"/>
      <c r="F97" s="198"/>
      <c r="G97" s="218" t="s">
        <v>18</v>
      </c>
      <c r="H97" s="200">
        <v>261123</v>
      </c>
      <c r="I97" s="200">
        <v>261123</v>
      </c>
    </row>
    <row r="98" spans="1:9" s="197" customFormat="1" ht="38.25">
      <c r="A98" s="198"/>
      <c r="B98" s="198"/>
      <c r="C98" s="198"/>
      <c r="D98" s="198"/>
      <c r="E98" s="198"/>
      <c r="F98" s="198"/>
      <c r="G98" s="199" t="s">
        <v>163</v>
      </c>
      <c r="H98" s="200"/>
      <c r="I98" s="200"/>
    </row>
    <row r="99" spans="1:9" ht="0.75" customHeight="1">
      <c r="A99" s="52"/>
      <c r="B99" s="52"/>
      <c r="C99" s="52"/>
      <c r="D99" s="52"/>
      <c r="E99" s="52"/>
      <c r="F99" s="52"/>
      <c r="G99" s="52"/>
      <c r="H99" s="64"/>
      <c r="I99" s="64"/>
    </row>
    <row r="100" spans="1:9" ht="25.5" customHeight="1">
      <c r="A100" s="48">
        <v>5</v>
      </c>
      <c r="B100" s="53" t="s">
        <v>26</v>
      </c>
      <c r="C100" s="48" t="s">
        <v>54</v>
      </c>
      <c r="D100" s="320" t="s">
        <v>55</v>
      </c>
      <c r="E100" s="48">
        <v>853</v>
      </c>
      <c r="F100" s="48">
        <v>85395</v>
      </c>
      <c r="G100" s="48" t="s">
        <v>15</v>
      </c>
      <c r="H100" s="103">
        <f>SUM(H101,H107)</f>
        <v>640531.6799999999</v>
      </c>
      <c r="I100" s="103">
        <f>SUM(I101,I107)</f>
        <v>208269.95</v>
      </c>
    </row>
    <row r="101" spans="1:9" ht="25.5">
      <c r="A101" s="49"/>
      <c r="B101" s="54" t="s">
        <v>57</v>
      </c>
      <c r="C101" s="49"/>
      <c r="D101" s="321"/>
      <c r="E101" s="49"/>
      <c r="F101" s="49"/>
      <c r="G101" s="49" t="s">
        <v>165</v>
      </c>
      <c r="H101" s="63">
        <f>SUM(H102:H104)</f>
        <v>597719.6799999999</v>
      </c>
      <c r="I101" s="63">
        <f>SUM(I102:I104)</f>
        <v>208269.95</v>
      </c>
    </row>
    <row r="102" spans="1:9" ht="93" customHeight="1">
      <c r="A102" s="49"/>
      <c r="B102" s="54" t="s">
        <v>58</v>
      </c>
      <c r="C102" s="49"/>
      <c r="D102" s="54"/>
      <c r="E102" s="49"/>
      <c r="F102" s="49"/>
      <c r="G102" s="168" t="s">
        <v>16</v>
      </c>
      <c r="H102" s="63"/>
      <c r="I102" s="63">
        <v>0</v>
      </c>
    </row>
    <row r="103" spans="1:9" ht="15" customHeight="1">
      <c r="A103" s="49"/>
      <c r="B103" s="54" t="s">
        <v>56</v>
      </c>
      <c r="C103" s="49"/>
      <c r="D103" s="54"/>
      <c r="E103" s="49"/>
      <c r="F103" s="49"/>
      <c r="G103" s="168" t="s">
        <v>17</v>
      </c>
      <c r="H103" s="63">
        <v>89673.39</v>
      </c>
      <c r="I103" s="63">
        <v>31227.13</v>
      </c>
    </row>
    <row r="104" spans="1:9" ht="25.5">
      <c r="A104" s="49"/>
      <c r="C104" s="49"/>
      <c r="D104" s="49"/>
      <c r="E104" s="49"/>
      <c r="F104" s="49"/>
      <c r="G104" s="169" t="s">
        <v>18</v>
      </c>
      <c r="H104" s="63">
        <v>508046.29</v>
      </c>
      <c r="I104" s="63">
        <v>177042.82</v>
      </c>
    </row>
    <row r="105" spans="1:9" ht="1.5" customHeight="1">
      <c r="A105" s="49"/>
      <c r="C105" s="49"/>
      <c r="D105" s="49"/>
      <c r="E105" s="49"/>
      <c r="F105" s="49"/>
      <c r="G105" s="54"/>
      <c r="H105" s="63"/>
      <c r="I105" s="63"/>
    </row>
    <row r="106" spans="1:9" ht="2.25" customHeight="1">
      <c r="A106" s="49"/>
      <c r="C106" s="49"/>
      <c r="D106" s="49"/>
      <c r="E106" s="49"/>
      <c r="F106" s="49"/>
      <c r="G106" s="54"/>
      <c r="H106" s="63"/>
      <c r="I106" s="63"/>
    </row>
    <row r="107" spans="1:9" ht="12.75">
      <c r="A107" s="49"/>
      <c r="B107" s="49"/>
      <c r="C107" s="49"/>
      <c r="D107" s="49"/>
      <c r="E107" s="49"/>
      <c r="F107" s="49"/>
      <c r="G107" s="49" t="s">
        <v>164</v>
      </c>
      <c r="H107" s="63">
        <f>SUM(H108:H110)</f>
        <v>42812</v>
      </c>
      <c r="I107" s="63">
        <f>SUM(I108:I110)</f>
        <v>0</v>
      </c>
    </row>
    <row r="108" spans="1:9" ht="12.75">
      <c r="A108" s="49"/>
      <c r="B108" s="49"/>
      <c r="C108" s="49"/>
      <c r="D108" s="49"/>
      <c r="E108" s="49"/>
      <c r="F108" s="49"/>
      <c r="G108" s="168" t="s">
        <v>16</v>
      </c>
      <c r="H108" s="63"/>
      <c r="I108" s="63"/>
    </row>
    <row r="109" spans="1:9" ht="12.75">
      <c r="A109" s="49"/>
      <c r="B109" s="49"/>
      <c r="C109" s="49"/>
      <c r="D109" s="49"/>
      <c r="E109" s="49"/>
      <c r="F109" s="49"/>
      <c r="G109" s="168" t="s">
        <v>17</v>
      </c>
      <c r="H109" s="63">
        <v>6421.8</v>
      </c>
      <c r="I109" s="63"/>
    </row>
    <row r="110" spans="1:9" ht="29.25" customHeight="1">
      <c r="A110" s="49"/>
      <c r="B110" s="49"/>
      <c r="C110" s="49"/>
      <c r="D110" s="49"/>
      <c r="E110" s="49"/>
      <c r="F110" s="49"/>
      <c r="G110" s="169" t="s">
        <v>18</v>
      </c>
      <c r="H110" s="63">
        <v>36390.2</v>
      </c>
      <c r="I110" s="63"/>
    </row>
    <row r="111" spans="1:9" ht="45" customHeight="1">
      <c r="A111" s="49"/>
      <c r="B111" s="49"/>
      <c r="C111" s="49"/>
      <c r="D111" s="49"/>
      <c r="E111" s="49"/>
      <c r="F111" s="49"/>
      <c r="G111" s="54" t="s">
        <v>163</v>
      </c>
      <c r="H111" s="63"/>
      <c r="I111" s="63"/>
    </row>
    <row r="112" spans="1:9" ht="1.5" customHeight="1">
      <c r="A112" s="49"/>
      <c r="B112" s="49"/>
      <c r="C112" s="49"/>
      <c r="D112" s="49"/>
      <c r="E112" s="49"/>
      <c r="F112" s="49"/>
      <c r="G112" s="49"/>
      <c r="H112" s="63"/>
      <c r="I112" s="63"/>
    </row>
    <row r="113" spans="1:9" ht="21" customHeight="1">
      <c r="A113" s="48">
        <v>6</v>
      </c>
      <c r="B113" s="53" t="s">
        <v>26</v>
      </c>
      <c r="C113" s="48" t="s">
        <v>27</v>
      </c>
      <c r="D113" s="53" t="s">
        <v>28</v>
      </c>
      <c r="E113" s="48">
        <v>853</v>
      </c>
      <c r="F113" s="48">
        <v>85395</v>
      </c>
      <c r="G113" s="48" t="s">
        <v>15</v>
      </c>
      <c r="H113" s="103">
        <f>SUM(H114,H120)</f>
        <v>841139.61</v>
      </c>
      <c r="I113" s="103">
        <f>SUM(I114,I120)</f>
        <v>166116</v>
      </c>
    </row>
    <row r="114" spans="1:9" ht="21" customHeight="1">
      <c r="A114" s="49"/>
      <c r="B114" s="54" t="s">
        <v>29</v>
      </c>
      <c r="C114" s="49"/>
      <c r="D114" s="54"/>
      <c r="E114" s="49"/>
      <c r="F114" s="49"/>
      <c r="G114" s="49" t="s">
        <v>165</v>
      </c>
      <c r="H114" s="63">
        <f>SUM(H115:H117)</f>
        <v>824375.71</v>
      </c>
      <c r="I114" s="63">
        <f>SUM(I115:I117)</f>
        <v>166116</v>
      </c>
    </row>
    <row r="115" spans="1:9" ht="54.75" customHeight="1">
      <c r="A115" s="49"/>
      <c r="B115" s="54" t="s">
        <v>128</v>
      </c>
      <c r="C115" s="49"/>
      <c r="D115" s="54"/>
      <c r="E115" s="49"/>
      <c r="F115" s="49"/>
      <c r="G115" s="50" t="s">
        <v>16</v>
      </c>
      <c r="H115" s="63">
        <v>91546.7</v>
      </c>
      <c r="I115" s="63">
        <v>17442.2</v>
      </c>
    </row>
    <row r="116" spans="1:9" ht="39" customHeight="1">
      <c r="A116" s="49"/>
      <c r="B116" s="54" t="s">
        <v>30</v>
      </c>
      <c r="C116" s="49"/>
      <c r="D116" s="54"/>
      <c r="E116" s="49"/>
      <c r="F116" s="49"/>
      <c r="G116" s="50" t="s">
        <v>17</v>
      </c>
      <c r="H116" s="63">
        <v>34863.32</v>
      </c>
      <c r="I116" s="63">
        <v>7475.2</v>
      </c>
    </row>
    <row r="117" spans="1:9" ht="23.25" customHeight="1">
      <c r="A117" s="49"/>
      <c r="C117" s="49"/>
      <c r="D117" s="49"/>
      <c r="E117" s="49"/>
      <c r="F117" s="49"/>
      <c r="G117" s="51" t="s">
        <v>18</v>
      </c>
      <c r="H117" s="63">
        <v>697965.69</v>
      </c>
      <c r="I117" s="63">
        <v>141198.6</v>
      </c>
    </row>
    <row r="118" spans="1:9" ht="1.5" customHeight="1" hidden="1">
      <c r="A118" s="49"/>
      <c r="C118" s="49"/>
      <c r="D118" s="49"/>
      <c r="E118" s="49"/>
      <c r="F118" s="49"/>
      <c r="G118" s="98"/>
      <c r="H118" s="63"/>
      <c r="I118" s="63"/>
    </row>
    <row r="119" spans="1:9" ht="3" customHeight="1" hidden="1">
      <c r="A119" s="49"/>
      <c r="C119" s="49"/>
      <c r="D119" s="49"/>
      <c r="E119" s="49"/>
      <c r="F119" s="49"/>
      <c r="G119" s="98"/>
      <c r="H119" s="63"/>
      <c r="I119" s="63"/>
    </row>
    <row r="120" spans="1:9" ht="11.25" customHeight="1">
      <c r="A120" s="49"/>
      <c r="B120" s="49"/>
      <c r="C120" s="49"/>
      <c r="D120" s="49"/>
      <c r="E120" s="49"/>
      <c r="F120" s="49"/>
      <c r="G120" s="49" t="s">
        <v>164</v>
      </c>
      <c r="H120" s="63">
        <f>SUM(H121:H123)</f>
        <v>16763.9</v>
      </c>
      <c r="I120" s="63">
        <f>SUM(I121:I123)</f>
        <v>0</v>
      </c>
    </row>
    <row r="121" spans="1:9" ht="12.75">
      <c r="A121" s="49"/>
      <c r="B121" s="49"/>
      <c r="C121" s="49"/>
      <c r="D121" s="49"/>
      <c r="E121" s="49"/>
      <c r="F121" s="49"/>
      <c r="G121" s="50" t="s">
        <v>16</v>
      </c>
      <c r="H121" s="63"/>
      <c r="I121" s="63"/>
    </row>
    <row r="122" spans="1:9" ht="12.75">
      <c r="A122" s="49"/>
      <c r="B122" s="49"/>
      <c r="C122" s="49"/>
      <c r="D122" s="49"/>
      <c r="E122" s="49"/>
      <c r="F122" s="49"/>
      <c r="G122" s="50" t="s">
        <v>17</v>
      </c>
      <c r="H122" s="63">
        <v>2514.58</v>
      </c>
      <c r="I122" s="63"/>
    </row>
    <row r="123" spans="1:9" ht="24">
      <c r="A123" s="49"/>
      <c r="B123" s="49"/>
      <c r="C123" s="49"/>
      <c r="D123" s="49"/>
      <c r="E123" s="49"/>
      <c r="F123" s="49"/>
      <c r="G123" s="51" t="s">
        <v>18</v>
      </c>
      <c r="H123" s="63">
        <v>14249.32</v>
      </c>
      <c r="I123" s="63"/>
    </row>
    <row r="124" spans="1:9" ht="46.5" customHeight="1">
      <c r="A124" s="49"/>
      <c r="B124" s="49"/>
      <c r="C124" s="49"/>
      <c r="D124" s="49"/>
      <c r="E124" s="49"/>
      <c r="F124" s="49"/>
      <c r="G124" s="98" t="s">
        <v>163</v>
      </c>
      <c r="H124" s="63"/>
      <c r="I124" s="63"/>
    </row>
    <row r="125" spans="1:9" ht="3" customHeight="1">
      <c r="A125" s="52"/>
      <c r="B125" s="52"/>
      <c r="C125" s="52"/>
      <c r="D125" s="52"/>
      <c r="E125" s="52"/>
      <c r="F125" s="52"/>
      <c r="G125" s="52"/>
      <c r="H125" s="64"/>
      <c r="I125" s="64"/>
    </row>
    <row r="126" spans="1:9" ht="0.75" customHeight="1">
      <c r="A126" s="52"/>
      <c r="B126" s="52"/>
      <c r="C126" s="52"/>
      <c r="D126" s="52"/>
      <c r="E126" s="52"/>
      <c r="F126" s="52"/>
      <c r="G126" s="52"/>
      <c r="H126" s="64"/>
      <c r="I126" s="64"/>
    </row>
    <row r="127" spans="1:9" s="197" customFormat="1" ht="19.5" customHeight="1">
      <c r="A127" s="194">
        <v>7</v>
      </c>
      <c r="B127" s="195" t="s">
        <v>26</v>
      </c>
      <c r="C127" s="194" t="s">
        <v>171</v>
      </c>
      <c r="D127" s="195" t="s">
        <v>8</v>
      </c>
      <c r="E127" s="194">
        <v>853</v>
      </c>
      <c r="F127" s="194">
        <v>85395</v>
      </c>
      <c r="G127" s="194" t="s">
        <v>15</v>
      </c>
      <c r="H127" s="196">
        <f>SUM(H128,H134)</f>
        <v>1245936</v>
      </c>
      <c r="I127" s="196">
        <f>SUM(I128,I134)</f>
        <v>723120.59</v>
      </c>
    </row>
    <row r="128" spans="1:9" s="197" customFormat="1" ht="24" customHeight="1">
      <c r="A128" s="198"/>
      <c r="B128" s="199" t="s">
        <v>172</v>
      </c>
      <c r="C128" s="198"/>
      <c r="D128" s="199"/>
      <c r="E128" s="198"/>
      <c r="F128" s="198"/>
      <c r="G128" s="198" t="s">
        <v>165</v>
      </c>
      <c r="H128" s="200">
        <f>SUM(H129:H131)</f>
        <v>1245936</v>
      </c>
      <c r="I128" s="200">
        <f>SUM(I129:I131)</f>
        <v>723120.59</v>
      </c>
    </row>
    <row r="129" spans="1:9" s="197" customFormat="1" ht="12.75">
      <c r="A129" s="198"/>
      <c r="B129" s="325" t="s">
        <v>173</v>
      </c>
      <c r="C129" s="198"/>
      <c r="D129" s="199"/>
      <c r="E129" s="198"/>
      <c r="F129" s="198"/>
      <c r="G129" s="201" t="s">
        <v>16</v>
      </c>
      <c r="H129" s="200">
        <v>21050</v>
      </c>
      <c r="I129" s="200">
        <v>7569.56</v>
      </c>
    </row>
    <row r="130" spans="1:9" s="197" customFormat="1" ht="12.75">
      <c r="A130" s="198"/>
      <c r="B130" s="326"/>
      <c r="C130" s="198"/>
      <c r="D130" s="199"/>
      <c r="E130" s="198"/>
      <c r="F130" s="198"/>
      <c r="G130" s="201" t="s">
        <v>17</v>
      </c>
      <c r="H130" s="200">
        <v>165840.4</v>
      </c>
      <c r="I130" s="200">
        <v>96887.33</v>
      </c>
    </row>
    <row r="131" spans="1:9" s="197" customFormat="1" ht="68.25" customHeight="1">
      <c r="A131" s="198"/>
      <c r="B131" s="326"/>
      <c r="C131" s="198"/>
      <c r="D131" s="198"/>
      <c r="E131" s="198"/>
      <c r="F131" s="198"/>
      <c r="G131" s="202" t="s">
        <v>18</v>
      </c>
      <c r="H131" s="200">
        <v>1059045.6</v>
      </c>
      <c r="I131" s="200">
        <v>618663.7</v>
      </c>
    </row>
    <row r="132" spans="1:9" s="197" customFormat="1" ht="12.75" customHeight="1">
      <c r="A132" s="198"/>
      <c r="B132" s="199" t="s">
        <v>174</v>
      </c>
      <c r="C132" s="198"/>
      <c r="D132" s="198"/>
      <c r="E132" s="198"/>
      <c r="F132" s="198"/>
      <c r="G132" s="203"/>
      <c r="H132" s="200"/>
      <c r="I132" s="200"/>
    </row>
    <row r="133" spans="1:9" s="197" customFormat="1" ht="2.25" customHeight="1">
      <c r="A133" s="198"/>
      <c r="C133" s="198"/>
      <c r="D133" s="198"/>
      <c r="E133" s="198"/>
      <c r="F133" s="198"/>
      <c r="G133" s="203"/>
      <c r="H133" s="200"/>
      <c r="I133" s="200"/>
    </row>
    <row r="134" spans="1:9" s="197" customFormat="1" ht="12.75">
      <c r="A134" s="198"/>
      <c r="B134" s="198"/>
      <c r="C134" s="198"/>
      <c r="D134" s="198"/>
      <c r="E134" s="198"/>
      <c r="F134" s="198"/>
      <c r="G134" s="198" t="s">
        <v>164</v>
      </c>
      <c r="H134" s="200">
        <f>SUM(H135:H137)</f>
        <v>0</v>
      </c>
      <c r="I134" s="200">
        <f>SUM(I135:I137)</f>
        <v>0</v>
      </c>
    </row>
    <row r="135" spans="1:9" s="197" customFormat="1" ht="12.75">
      <c r="A135" s="198"/>
      <c r="B135" s="198"/>
      <c r="C135" s="198"/>
      <c r="D135" s="198"/>
      <c r="E135" s="198"/>
      <c r="F135" s="198"/>
      <c r="G135" s="201" t="s">
        <v>16</v>
      </c>
      <c r="H135" s="200"/>
      <c r="I135" s="200"/>
    </row>
    <row r="136" spans="1:9" s="197" customFormat="1" ht="12.75">
      <c r="A136" s="198"/>
      <c r="B136" s="198"/>
      <c r="C136" s="198"/>
      <c r="D136" s="198"/>
      <c r="E136" s="198"/>
      <c r="F136" s="198"/>
      <c r="G136" s="201" t="s">
        <v>17</v>
      </c>
      <c r="H136" s="200"/>
      <c r="I136" s="200"/>
    </row>
    <row r="137" spans="1:9" s="197" customFormat="1" ht="24">
      <c r="A137" s="198"/>
      <c r="B137" s="198"/>
      <c r="C137" s="198"/>
      <c r="D137" s="198"/>
      <c r="E137" s="198"/>
      <c r="F137" s="198"/>
      <c r="G137" s="202" t="s">
        <v>18</v>
      </c>
      <c r="H137" s="200"/>
      <c r="I137" s="200"/>
    </row>
    <row r="138" spans="1:9" s="197" customFormat="1" ht="34.5" customHeight="1">
      <c r="A138" s="198"/>
      <c r="B138" s="198"/>
      <c r="C138" s="198"/>
      <c r="D138" s="198"/>
      <c r="E138" s="198"/>
      <c r="F138" s="198"/>
      <c r="G138" s="203" t="s">
        <v>163</v>
      </c>
      <c r="H138" s="200"/>
      <c r="I138" s="200"/>
    </row>
    <row r="139" spans="1:9" ht="1.5" customHeight="1" hidden="1">
      <c r="A139" s="49"/>
      <c r="B139" s="49"/>
      <c r="C139" s="49"/>
      <c r="D139" s="49"/>
      <c r="E139" s="49"/>
      <c r="F139" s="49"/>
      <c r="G139" s="49"/>
      <c r="H139" s="63"/>
      <c r="I139" s="63"/>
    </row>
    <row r="140" spans="1:9" ht="1.5" customHeight="1" hidden="1">
      <c r="A140" s="52"/>
      <c r="B140" s="52"/>
      <c r="C140" s="52"/>
      <c r="D140" s="52"/>
      <c r="E140" s="52"/>
      <c r="F140" s="52"/>
      <c r="G140" s="52"/>
      <c r="H140" s="64"/>
      <c r="I140" s="64"/>
    </row>
    <row r="141" spans="1:9" ht="24" customHeight="1" hidden="1">
      <c r="A141" s="48">
        <v>10</v>
      </c>
      <c r="B141" s="53" t="s">
        <v>175</v>
      </c>
      <c r="C141" s="49" t="s">
        <v>66</v>
      </c>
      <c r="D141" s="313" t="s">
        <v>8</v>
      </c>
      <c r="E141" s="48">
        <v>750</v>
      </c>
      <c r="F141" s="48">
        <v>75075</v>
      </c>
      <c r="G141" s="48" t="s">
        <v>15</v>
      </c>
      <c r="H141" s="103">
        <f>SUM(H142,H148)</f>
        <v>0</v>
      </c>
      <c r="I141" s="103">
        <f>SUM(I142,I148)</f>
        <v>0</v>
      </c>
    </row>
    <row r="142" spans="1:9" ht="12.75" hidden="1">
      <c r="A142" s="49"/>
      <c r="B142" s="54"/>
      <c r="C142" s="49"/>
      <c r="D142" s="314"/>
      <c r="E142" s="49"/>
      <c r="F142" s="49"/>
      <c r="G142" s="49" t="s">
        <v>165</v>
      </c>
      <c r="H142" s="63">
        <f>SUM(H143:H145)</f>
        <v>0</v>
      </c>
      <c r="I142" s="63">
        <f>SUM(I143:I145)</f>
        <v>0</v>
      </c>
    </row>
    <row r="143" spans="1:9" ht="25.5" hidden="1">
      <c r="A143" s="49"/>
      <c r="B143" s="54" t="s">
        <v>176</v>
      </c>
      <c r="C143" s="49"/>
      <c r="D143" s="314"/>
      <c r="E143" s="49"/>
      <c r="F143" s="49"/>
      <c r="G143" s="50" t="s">
        <v>16</v>
      </c>
      <c r="H143" s="63"/>
      <c r="I143" s="63"/>
    </row>
    <row r="144" spans="1:9" ht="24" customHeight="1" hidden="1">
      <c r="A144" s="49"/>
      <c r="B144" s="54" t="s">
        <v>177</v>
      </c>
      <c r="C144" s="49"/>
      <c r="D144" s="314"/>
      <c r="E144" s="49"/>
      <c r="F144" s="49"/>
      <c r="G144" s="50" t="s">
        <v>17</v>
      </c>
      <c r="H144" s="63"/>
      <c r="I144" s="63"/>
    </row>
    <row r="145" spans="1:9" ht="24" hidden="1">
      <c r="A145" s="49"/>
      <c r="C145" s="49"/>
      <c r="D145" s="147"/>
      <c r="E145" s="147"/>
      <c r="F145" s="49"/>
      <c r="G145" s="51" t="s">
        <v>18</v>
      </c>
      <c r="H145" s="63"/>
      <c r="I145" s="63"/>
    </row>
    <row r="146" spans="1:9" ht="2.25" customHeight="1" hidden="1">
      <c r="A146" s="49"/>
      <c r="C146" s="49"/>
      <c r="D146" s="49"/>
      <c r="E146" s="49"/>
      <c r="F146" s="49"/>
      <c r="G146" s="98"/>
      <c r="H146" s="63"/>
      <c r="I146" s="63"/>
    </row>
    <row r="147" spans="1:9" ht="2.25" customHeight="1" hidden="1">
      <c r="A147" s="49"/>
      <c r="C147" s="49"/>
      <c r="D147" s="49"/>
      <c r="E147" s="49"/>
      <c r="F147" s="49"/>
      <c r="G147" s="98"/>
      <c r="H147" s="63"/>
      <c r="I147" s="63"/>
    </row>
    <row r="148" spans="1:9" ht="12.75" hidden="1">
      <c r="A148" s="49"/>
      <c r="B148" s="49"/>
      <c r="C148" s="49"/>
      <c r="D148" s="49"/>
      <c r="E148" s="49"/>
      <c r="F148" s="49"/>
      <c r="G148" s="49" t="s">
        <v>164</v>
      </c>
      <c r="H148" s="63">
        <f>SUM(H149:H151)</f>
        <v>0</v>
      </c>
      <c r="I148" s="63">
        <f>SUM(I149:I151)</f>
        <v>0</v>
      </c>
    </row>
    <row r="149" spans="1:9" ht="12.75" hidden="1">
      <c r="A149" s="49"/>
      <c r="B149" s="49"/>
      <c r="C149" s="49"/>
      <c r="D149" s="49"/>
      <c r="E149" s="49"/>
      <c r="F149" s="49"/>
      <c r="G149" s="50" t="s">
        <v>16</v>
      </c>
      <c r="H149" s="63"/>
      <c r="I149" s="63"/>
    </row>
    <row r="150" spans="1:9" ht="12.75" hidden="1">
      <c r="A150" s="49"/>
      <c r="B150" s="49"/>
      <c r="C150" s="49"/>
      <c r="D150" s="49"/>
      <c r="E150" s="49"/>
      <c r="F150" s="49"/>
      <c r="G150" s="50" t="s">
        <v>17</v>
      </c>
      <c r="H150" s="63"/>
      <c r="I150" s="63"/>
    </row>
    <row r="151" spans="1:9" ht="24" hidden="1">
      <c r="A151" s="49"/>
      <c r="B151" s="49"/>
      <c r="C151" s="49"/>
      <c r="D151" s="49"/>
      <c r="E151" s="49"/>
      <c r="F151" s="49"/>
      <c r="G151" s="51" t="s">
        <v>18</v>
      </c>
      <c r="H151" s="63"/>
      <c r="I151" s="63"/>
    </row>
    <row r="152" spans="1:9" ht="36" hidden="1">
      <c r="A152" s="49"/>
      <c r="B152" s="49"/>
      <c r="C152" s="49"/>
      <c r="D152" s="49"/>
      <c r="E152" s="49"/>
      <c r="F152" s="49"/>
      <c r="G152" s="98" t="s">
        <v>163</v>
      </c>
      <c r="H152" s="63"/>
      <c r="I152" s="63"/>
    </row>
    <row r="153" spans="1:9" ht="0.75" customHeight="1" hidden="1">
      <c r="A153" s="52"/>
      <c r="B153" s="52"/>
      <c r="C153" s="52"/>
      <c r="D153" s="52"/>
      <c r="E153" s="52"/>
      <c r="F153" s="52"/>
      <c r="G153" s="52"/>
      <c r="H153" s="64"/>
      <c r="I153" s="64"/>
    </row>
    <row r="154" spans="1:9" s="66" customFormat="1" ht="12.75">
      <c r="A154" s="99"/>
      <c r="B154" s="99" t="s">
        <v>166</v>
      </c>
      <c r="C154" s="99"/>
      <c r="D154" s="99"/>
      <c r="E154" s="99"/>
      <c r="F154" s="99"/>
      <c r="G154" s="99"/>
      <c r="H154" s="65">
        <f aca="true" t="shared" si="0" ref="H154:I165">SUM(H10,H25,H38,H50,H62,H74,H87,H100,H113,H127,H141)</f>
        <v>6660766.29</v>
      </c>
      <c r="I154" s="65">
        <f t="shared" si="0"/>
        <v>1842936.54</v>
      </c>
    </row>
    <row r="155" spans="1:9" ht="12.75">
      <c r="A155" s="49"/>
      <c r="B155" s="49" t="s">
        <v>165</v>
      </c>
      <c r="C155" s="49"/>
      <c r="D155" s="49"/>
      <c r="E155" s="49"/>
      <c r="F155" s="49"/>
      <c r="G155" s="49"/>
      <c r="H155" s="65">
        <f t="shared" si="0"/>
        <v>2668031.3899999997</v>
      </c>
      <c r="I155" s="65">
        <f t="shared" si="0"/>
        <v>1097506.54</v>
      </c>
    </row>
    <row r="156" spans="1:9" ht="12.75">
      <c r="A156" s="49"/>
      <c r="B156" s="50" t="s">
        <v>16</v>
      </c>
      <c r="C156" s="49"/>
      <c r="D156" s="49"/>
      <c r="E156" s="49"/>
      <c r="F156" s="49"/>
      <c r="G156" s="49"/>
      <c r="H156" s="65">
        <f t="shared" si="0"/>
        <v>112596.7</v>
      </c>
      <c r="I156" s="65">
        <f t="shared" si="0"/>
        <v>25011.760000000002</v>
      </c>
    </row>
    <row r="157" spans="1:9" ht="12.75">
      <c r="A157" s="49"/>
      <c r="B157" s="50" t="s">
        <v>17</v>
      </c>
      <c r="C157" s="49"/>
      <c r="D157" s="49"/>
      <c r="E157" s="49"/>
      <c r="F157" s="49"/>
      <c r="G157" s="49"/>
      <c r="H157" s="65">
        <f t="shared" si="0"/>
        <v>290377.11</v>
      </c>
      <c r="I157" s="65">
        <f t="shared" si="0"/>
        <v>135589.66</v>
      </c>
    </row>
    <row r="158" spans="1:9" ht="12.75">
      <c r="A158" s="49"/>
      <c r="B158" s="51" t="s">
        <v>18</v>
      </c>
      <c r="C158" s="49"/>
      <c r="D158" s="49"/>
      <c r="E158" s="49"/>
      <c r="F158" s="49"/>
      <c r="G158" s="111"/>
      <c r="H158" s="65">
        <f t="shared" si="0"/>
        <v>2265057.58</v>
      </c>
      <c r="I158" s="65">
        <f t="shared" si="0"/>
        <v>936905.12</v>
      </c>
    </row>
    <row r="159" spans="1:9" ht="24" hidden="1">
      <c r="A159" s="49"/>
      <c r="B159" s="98" t="s">
        <v>163</v>
      </c>
      <c r="C159" s="49"/>
      <c r="D159" s="49"/>
      <c r="E159" s="49"/>
      <c r="F159" s="49"/>
      <c r="G159" s="111"/>
      <c r="H159" s="65">
        <f t="shared" si="0"/>
        <v>0</v>
      </c>
      <c r="I159" s="65">
        <f t="shared" si="0"/>
        <v>0</v>
      </c>
    </row>
    <row r="160" spans="1:9" ht="14.25" customHeight="1">
      <c r="A160" s="49"/>
      <c r="B160" s="98"/>
      <c r="C160" s="49"/>
      <c r="D160" s="49"/>
      <c r="E160" s="49"/>
      <c r="F160" s="49"/>
      <c r="G160" s="111"/>
      <c r="H160" s="65">
        <f t="shared" si="0"/>
        <v>0</v>
      </c>
      <c r="I160" s="65">
        <f t="shared" si="0"/>
        <v>0</v>
      </c>
    </row>
    <row r="161" spans="1:9" ht="12.75">
      <c r="A161" s="49"/>
      <c r="B161" s="49" t="s">
        <v>164</v>
      </c>
      <c r="C161" s="49"/>
      <c r="D161" s="49"/>
      <c r="E161" s="49"/>
      <c r="F161" s="49"/>
      <c r="G161" s="49"/>
      <c r="H161" s="65">
        <f t="shared" si="0"/>
        <v>3992734.9</v>
      </c>
      <c r="I161" s="65">
        <f t="shared" si="0"/>
        <v>745430</v>
      </c>
    </row>
    <row r="162" spans="1:9" ht="12.75">
      <c r="A162" s="49"/>
      <c r="B162" s="50" t="s">
        <v>16</v>
      </c>
      <c r="C162" s="49"/>
      <c r="D162" s="49"/>
      <c r="E162" s="49"/>
      <c r="F162" s="49"/>
      <c r="G162" s="49"/>
      <c r="H162" s="65">
        <f t="shared" si="0"/>
        <v>1661218</v>
      </c>
      <c r="I162" s="65">
        <f t="shared" si="0"/>
        <v>369063</v>
      </c>
    </row>
    <row r="163" spans="1:9" ht="12.75">
      <c r="A163" s="49"/>
      <c r="B163" s="50" t="s">
        <v>17</v>
      </c>
      <c r="C163" s="49"/>
      <c r="D163" s="49"/>
      <c r="E163" s="49"/>
      <c r="F163" s="49"/>
      <c r="G163" s="49"/>
      <c r="H163" s="65">
        <f t="shared" si="0"/>
        <v>8936.380000000001</v>
      </c>
      <c r="I163" s="65">
        <f t="shared" si="0"/>
        <v>0</v>
      </c>
    </row>
    <row r="164" spans="1:9" ht="12.75">
      <c r="A164" s="49"/>
      <c r="B164" s="51" t="s">
        <v>18</v>
      </c>
      <c r="C164" s="49"/>
      <c r="D164" s="49"/>
      <c r="E164" s="49"/>
      <c r="F164" s="49"/>
      <c r="G164" s="49"/>
      <c r="H164" s="65">
        <f t="shared" si="0"/>
        <v>2322580.52</v>
      </c>
      <c r="I164" s="65">
        <f t="shared" si="0"/>
        <v>376367</v>
      </c>
    </row>
    <row r="165" spans="1:9" ht="24">
      <c r="A165" s="49"/>
      <c r="B165" s="98" t="s">
        <v>163</v>
      </c>
      <c r="C165" s="49"/>
      <c r="D165" s="49"/>
      <c r="E165" s="49"/>
      <c r="F165" s="49"/>
      <c r="G165" s="49"/>
      <c r="H165" s="65">
        <f t="shared" si="0"/>
        <v>0</v>
      </c>
      <c r="I165" s="65">
        <f t="shared" si="0"/>
        <v>0</v>
      </c>
    </row>
    <row r="166" spans="1:9" ht="2.25" customHeight="1">
      <c r="A166" s="52"/>
      <c r="B166" s="97"/>
      <c r="C166" s="52"/>
      <c r="D166" s="52"/>
      <c r="E166" s="52"/>
      <c r="F166" s="52"/>
      <c r="G166" s="52"/>
      <c r="H166" s="65" t="e">
        <f>SUM(H22,H37,#REF!,H62,H74,H86,H99,H112,H125,H139,H153)</f>
        <v>#REF!</v>
      </c>
      <c r="I166" s="65" t="e">
        <f>SUM(I22,I37,#REF!,I62,I74,I86,I99,I112,I125,I139,I153)</f>
        <v>#REF!</v>
      </c>
    </row>
  </sheetData>
  <sheetProtection/>
  <mergeCells count="16">
    <mergeCell ref="F7:F8"/>
    <mergeCell ref="G7:H7"/>
    <mergeCell ref="B129:B131"/>
    <mergeCell ref="D38:D41"/>
    <mergeCell ref="B13:B22"/>
    <mergeCell ref="B28:B3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I16" sqref="I1:I16384"/>
    </sheetView>
  </sheetViews>
  <sheetFormatPr defaultColWidth="9.00390625" defaultRowHeight="12.75"/>
  <cols>
    <col min="1" max="1" width="18.625" style="88" customWidth="1"/>
    <col min="2" max="2" width="4.00390625" style="88" customWidth="1"/>
    <col min="3" max="3" width="5.875" style="88" customWidth="1"/>
    <col min="4" max="4" width="5.25390625" style="88" customWidth="1"/>
    <col min="5" max="5" width="6.75390625" style="88" customWidth="1"/>
    <col min="6" max="6" width="9.00390625" style="88" customWidth="1"/>
    <col min="7" max="7" width="7.125" style="88" customWidth="1"/>
    <col min="8" max="8" width="7.00390625" style="88" customWidth="1"/>
    <col min="9" max="9" width="7.375" style="88" customWidth="1"/>
    <col min="10" max="10" width="7.00390625" style="88" customWidth="1"/>
    <col min="11" max="11" width="7.25390625" style="88" customWidth="1"/>
    <col min="12" max="12" width="7.00390625" style="88" customWidth="1"/>
    <col min="13" max="13" width="6.375" style="88" customWidth="1"/>
    <col min="14" max="14" width="6.625" style="88" customWidth="1"/>
    <col min="15" max="15" width="9.00390625" style="88" customWidth="1"/>
    <col min="16" max="16" width="9.625" style="89" customWidth="1"/>
    <col min="17" max="17" width="6.875" style="89" customWidth="1"/>
    <col min="18" max="18" width="6.125" style="89" customWidth="1"/>
    <col min="19" max="19" width="8.25390625" style="89" customWidth="1"/>
    <col min="20" max="16384" width="9.125" style="89" customWidth="1"/>
  </cols>
  <sheetData>
    <row r="1" spans="1:19" ht="17.25" customHeight="1">
      <c r="A1" s="330" t="s">
        <v>156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9" ht="18.75">
      <c r="A2" s="94"/>
      <c r="B2" s="94"/>
      <c r="C2" s="94"/>
      <c r="D2" s="94"/>
      <c r="E2" s="94"/>
      <c r="F2" s="94"/>
      <c r="G2" s="94"/>
      <c r="H2" s="94"/>
      <c r="I2" s="94"/>
    </row>
    <row r="3" spans="1:19" ht="21.75" customHeight="1">
      <c r="A3" s="87"/>
      <c r="B3" s="87"/>
      <c r="C3" s="87"/>
      <c r="D3" s="87"/>
      <c r="E3" s="87"/>
      <c r="F3" s="87"/>
      <c r="G3" s="87"/>
      <c r="S3" s="90" t="s">
        <v>145</v>
      </c>
    </row>
    <row r="4" spans="1:19" s="183" customFormat="1" ht="11.25">
      <c r="A4" s="331" t="s">
        <v>96</v>
      </c>
      <c r="B4" s="331" t="s">
        <v>68</v>
      </c>
      <c r="C4" s="331" t="s">
        <v>69</v>
      </c>
      <c r="D4" s="331" t="s">
        <v>70</v>
      </c>
      <c r="E4" s="331" t="s">
        <v>6</v>
      </c>
      <c r="F4" s="331" t="s">
        <v>157</v>
      </c>
      <c r="G4" s="334" t="s">
        <v>115</v>
      </c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6"/>
    </row>
    <row r="5" spans="1:19" s="183" customFormat="1" ht="11.25">
      <c r="A5" s="332"/>
      <c r="B5" s="332"/>
      <c r="C5" s="332"/>
      <c r="D5" s="332"/>
      <c r="E5" s="332"/>
      <c r="F5" s="332"/>
      <c r="G5" s="331" t="s">
        <v>147</v>
      </c>
      <c r="H5" s="337" t="s">
        <v>115</v>
      </c>
      <c r="I5" s="337"/>
      <c r="J5" s="337"/>
      <c r="K5" s="337"/>
      <c r="L5" s="337"/>
      <c r="M5" s="337"/>
      <c r="N5" s="337"/>
      <c r="O5" s="331" t="s">
        <v>148</v>
      </c>
      <c r="P5" s="350" t="s">
        <v>115</v>
      </c>
      <c r="Q5" s="351"/>
      <c r="R5" s="351"/>
      <c r="S5" s="352"/>
    </row>
    <row r="6" spans="1:19" s="183" customFormat="1" ht="21.75" customHeight="1">
      <c r="A6" s="332"/>
      <c r="B6" s="332"/>
      <c r="C6" s="332"/>
      <c r="D6" s="332"/>
      <c r="E6" s="332"/>
      <c r="F6" s="332"/>
      <c r="G6" s="332"/>
      <c r="H6" s="334" t="s">
        <v>149</v>
      </c>
      <c r="I6" s="336"/>
      <c r="J6" s="331" t="s">
        <v>150</v>
      </c>
      <c r="K6" s="331" t="s">
        <v>151</v>
      </c>
      <c r="L6" s="331" t="s">
        <v>152</v>
      </c>
      <c r="M6" s="331" t="s">
        <v>158</v>
      </c>
      <c r="N6" s="331" t="s">
        <v>159</v>
      </c>
      <c r="O6" s="332"/>
      <c r="P6" s="334" t="s">
        <v>1</v>
      </c>
      <c r="Q6" s="185" t="s">
        <v>72</v>
      </c>
      <c r="R6" s="337" t="s">
        <v>153</v>
      </c>
      <c r="S6" s="337" t="s">
        <v>160</v>
      </c>
    </row>
    <row r="7" spans="1:19" s="183" customFormat="1" ht="115.5">
      <c r="A7" s="333"/>
      <c r="B7" s="333"/>
      <c r="C7" s="333"/>
      <c r="D7" s="333"/>
      <c r="E7" s="333"/>
      <c r="F7" s="333"/>
      <c r="G7" s="333"/>
      <c r="H7" s="187" t="s">
        <v>3</v>
      </c>
      <c r="I7" s="187" t="s">
        <v>155</v>
      </c>
      <c r="J7" s="333"/>
      <c r="K7" s="333"/>
      <c r="L7" s="333"/>
      <c r="M7" s="333"/>
      <c r="N7" s="333"/>
      <c r="O7" s="333"/>
      <c r="P7" s="337"/>
      <c r="Q7" s="186" t="s">
        <v>2</v>
      </c>
      <c r="R7" s="337"/>
      <c r="S7" s="337"/>
    </row>
    <row r="8" spans="1:19" ht="6" customHeight="1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  <c r="O8" s="91">
        <v>15</v>
      </c>
      <c r="P8" s="91">
        <v>16</v>
      </c>
      <c r="Q8" s="91">
        <v>17</v>
      </c>
      <c r="R8" s="91">
        <v>18</v>
      </c>
      <c r="S8" s="91">
        <v>19</v>
      </c>
    </row>
    <row r="9" spans="1:19" ht="54" customHeight="1">
      <c r="A9" s="341" t="s">
        <v>161</v>
      </c>
      <c r="B9" s="342"/>
      <c r="C9" s="343"/>
      <c r="D9" s="95"/>
      <c r="E9" s="113">
        <f>SUM(E10:E11)</f>
        <v>0</v>
      </c>
      <c r="F9" s="113">
        <f aca="true" t="shared" si="0" ref="F9:S9">SUM(F10:F11)</f>
        <v>0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 t="shared" si="0"/>
        <v>0</v>
      </c>
      <c r="K9" s="113">
        <f t="shared" si="0"/>
        <v>0</v>
      </c>
      <c r="L9" s="113">
        <f t="shared" si="0"/>
        <v>0</v>
      </c>
      <c r="M9" s="113">
        <f t="shared" si="0"/>
        <v>0</v>
      </c>
      <c r="N9" s="113">
        <f t="shared" si="0"/>
        <v>0</v>
      </c>
      <c r="O9" s="113">
        <f t="shared" si="0"/>
        <v>0</v>
      </c>
      <c r="P9" s="113">
        <f t="shared" si="0"/>
        <v>0</v>
      </c>
      <c r="Q9" s="113">
        <f t="shared" si="0"/>
        <v>0</v>
      </c>
      <c r="R9" s="113">
        <f t="shared" si="0"/>
        <v>0</v>
      </c>
      <c r="S9" s="113">
        <f t="shared" si="0"/>
        <v>0</v>
      </c>
    </row>
    <row r="10" spans="1:19" ht="13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3"/>
      <c r="R10" s="93"/>
      <c r="S10" s="93"/>
    </row>
    <row r="11" spans="1:19" ht="14.2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93"/>
      <c r="R11" s="93"/>
      <c r="S11" s="93"/>
    </row>
    <row r="12" spans="1:19" ht="59.25" customHeight="1">
      <c r="A12" s="347" t="s">
        <v>253</v>
      </c>
      <c r="B12" s="348"/>
      <c r="C12" s="349"/>
      <c r="D12" s="96"/>
      <c r="E12" s="113">
        <f>SUM(E13:E14)</f>
        <v>0</v>
      </c>
      <c r="F12" s="113">
        <f aca="true" t="shared" si="1" ref="F12:S12">SUM(F13:F14)</f>
        <v>0</v>
      </c>
      <c r="G12" s="113">
        <f t="shared" si="1"/>
        <v>0</v>
      </c>
      <c r="H12" s="113">
        <f t="shared" si="1"/>
        <v>0</v>
      </c>
      <c r="I12" s="113">
        <f t="shared" si="1"/>
        <v>0</v>
      </c>
      <c r="J12" s="113">
        <f t="shared" si="1"/>
        <v>0</v>
      </c>
      <c r="K12" s="113">
        <f t="shared" si="1"/>
        <v>0</v>
      </c>
      <c r="L12" s="113">
        <f t="shared" si="1"/>
        <v>0</v>
      </c>
      <c r="M12" s="113">
        <f t="shared" si="1"/>
        <v>0</v>
      </c>
      <c r="N12" s="113">
        <f t="shared" si="1"/>
        <v>0</v>
      </c>
      <c r="O12" s="113">
        <f t="shared" si="1"/>
        <v>0</v>
      </c>
      <c r="P12" s="113">
        <f t="shared" si="1"/>
        <v>0</v>
      </c>
      <c r="Q12" s="113">
        <f t="shared" si="1"/>
        <v>0</v>
      </c>
      <c r="R12" s="113">
        <f t="shared" si="1"/>
        <v>0</v>
      </c>
      <c r="S12" s="113">
        <f t="shared" si="1"/>
        <v>0</v>
      </c>
    </row>
    <row r="13" spans="1:19" ht="28.5" customHeight="1">
      <c r="A13" s="92"/>
      <c r="B13" s="92"/>
      <c r="C13" s="92"/>
      <c r="D13" s="92"/>
      <c r="E13" s="92"/>
      <c r="F13" s="148"/>
      <c r="G13" s="148"/>
      <c r="H13" s="148"/>
      <c r="I13" s="148"/>
      <c r="J13" s="148"/>
      <c r="K13" s="92"/>
      <c r="L13" s="92"/>
      <c r="M13" s="92"/>
      <c r="N13" s="92"/>
      <c r="O13" s="92"/>
      <c r="P13" s="93"/>
      <c r="Q13" s="93"/>
      <c r="R13" s="93"/>
      <c r="S13" s="93"/>
    </row>
    <row r="14" spans="1:19" ht="30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  <c r="Q14" s="93"/>
      <c r="R14" s="93"/>
      <c r="S14" s="93"/>
    </row>
    <row r="15" spans="1:19" ht="46.5" customHeight="1">
      <c r="A15" s="344" t="s">
        <v>162</v>
      </c>
      <c r="B15" s="345"/>
      <c r="C15" s="346"/>
      <c r="D15" s="112"/>
      <c r="E15" s="113">
        <f>SUM(E16:E21)</f>
        <v>20000</v>
      </c>
      <c r="F15" s="113">
        <f>SUM(F16:F21)</f>
        <v>1569234</v>
      </c>
      <c r="G15" s="113">
        <f aca="true" t="shared" si="2" ref="G15:P15">SUM(G16:G21)</f>
        <v>39234</v>
      </c>
      <c r="H15" s="113">
        <f t="shared" si="2"/>
        <v>0</v>
      </c>
      <c r="I15" s="113">
        <f t="shared" si="2"/>
        <v>20000</v>
      </c>
      <c r="J15" s="113">
        <f t="shared" si="2"/>
        <v>19234</v>
      </c>
      <c r="K15" s="113">
        <f t="shared" si="2"/>
        <v>0</v>
      </c>
      <c r="L15" s="113">
        <f t="shared" si="2"/>
        <v>0</v>
      </c>
      <c r="M15" s="113">
        <f t="shared" si="2"/>
        <v>0</v>
      </c>
      <c r="N15" s="113">
        <f t="shared" si="2"/>
        <v>0</v>
      </c>
      <c r="O15" s="113">
        <f t="shared" si="2"/>
        <v>1530000</v>
      </c>
      <c r="P15" s="113">
        <f t="shared" si="2"/>
        <v>1530000</v>
      </c>
      <c r="Q15" s="113">
        <f>SUM(Q16:Q21)</f>
        <v>0</v>
      </c>
      <c r="R15" s="113">
        <f>SUM(R16:R21)</f>
        <v>0</v>
      </c>
      <c r="S15" s="113">
        <f>SUM(S16:S21)</f>
        <v>0</v>
      </c>
    </row>
    <row r="16" spans="1:19" ht="39.75" customHeight="1">
      <c r="A16" s="117" t="s">
        <v>223</v>
      </c>
      <c r="B16" s="117">
        <v>600</v>
      </c>
      <c r="C16" s="117">
        <v>60014</v>
      </c>
      <c r="D16" s="118">
        <v>6300</v>
      </c>
      <c r="E16" s="119"/>
      <c r="F16" s="119">
        <v>1000000</v>
      </c>
      <c r="G16" s="119"/>
      <c r="H16" s="119"/>
      <c r="I16" s="119"/>
      <c r="J16" s="119"/>
      <c r="K16" s="119"/>
      <c r="L16" s="119"/>
      <c r="M16" s="119"/>
      <c r="N16" s="119"/>
      <c r="O16" s="119">
        <v>1000000</v>
      </c>
      <c r="P16" s="116">
        <v>1000000</v>
      </c>
      <c r="Q16" s="116"/>
      <c r="R16" s="116"/>
      <c r="S16" s="116"/>
    </row>
    <row r="17" spans="1:19" ht="79.5" customHeight="1">
      <c r="A17" s="117" t="s">
        <v>255</v>
      </c>
      <c r="B17" s="117">
        <v>600</v>
      </c>
      <c r="C17" s="117">
        <v>60014</v>
      </c>
      <c r="D17" s="118">
        <v>6300</v>
      </c>
      <c r="E17" s="119"/>
      <c r="F17" s="119">
        <v>430000</v>
      </c>
      <c r="G17" s="119"/>
      <c r="H17" s="119"/>
      <c r="I17" s="119"/>
      <c r="J17" s="119"/>
      <c r="K17" s="119"/>
      <c r="L17" s="119"/>
      <c r="M17" s="119"/>
      <c r="N17" s="119"/>
      <c r="O17" s="119">
        <v>430000</v>
      </c>
      <c r="P17" s="116">
        <v>430000</v>
      </c>
      <c r="Q17" s="116"/>
      <c r="R17" s="116"/>
      <c r="S17" s="116"/>
    </row>
    <row r="18" spans="1:19" ht="77.25" customHeight="1">
      <c r="A18" s="120" t="s">
        <v>264</v>
      </c>
      <c r="B18" s="107">
        <v>600</v>
      </c>
      <c r="C18" s="107">
        <v>60014</v>
      </c>
      <c r="D18" s="121">
        <v>6300</v>
      </c>
      <c r="E18" s="119"/>
      <c r="F18" s="119">
        <v>100000</v>
      </c>
      <c r="G18" s="119"/>
      <c r="H18" s="119"/>
      <c r="I18" s="119"/>
      <c r="J18" s="119"/>
      <c r="K18" s="119"/>
      <c r="L18" s="119"/>
      <c r="M18" s="119"/>
      <c r="N18" s="119"/>
      <c r="O18" s="119">
        <v>100000</v>
      </c>
      <c r="P18" s="116">
        <v>100000</v>
      </c>
      <c r="Q18" s="116"/>
      <c r="R18" s="116"/>
      <c r="S18" s="116"/>
    </row>
    <row r="19" spans="1:19" ht="77.25" customHeight="1">
      <c r="A19" s="242" t="s">
        <v>302</v>
      </c>
      <c r="B19" s="243">
        <v>600</v>
      </c>
      <c r="C19" s="243">
        <v>60017</v>
      </c>
      <c r="D19" s="244">
        <v>2710</v>
      </c>
      <c r="E19" s="245">
        <v>20000</v>
      </c>
      <c r="F19" s="245">
        <v>20000</v>
      </c>
      <c r="G19" s="245">
        <v>20000</v>
      </c>
      <c r="H19" s="245"/>
      <c r="I19" s="245">
        <v>20000</v>
      </c>
      <c r="J19" s="245"/>
      <c r="K19" s="245"/>
      <c r="L19" s="245"/>
      <c r="M19" s="245"/>
      <c r="N19" s="245"/>
      <c r="O19" s="245"/>
      <c r="P19" s="246"/>
      <c r="Q19" s="246"/>
      <c r="R19" s="246"/>
      <c r="S19" s="246"/>
    </row>
    <row r="20" spans="1:19" ht="78.75" customHeight="1">
      <c r="A20" s="160" t="s">
        <v>224</v>
      </c>
      <c r="B20" s="190">
        <v>801</v>
      </c>
      <c r="C20" s="190">
        <v>80113</v>
      </c>
      <c r="D20" s="190">
        <v>2320</v>
      </c>
      <c r="E20" s="191"/>
      <c r="F20" s="192">
        <v>19234</v>
      </c>
      <c r="G20" s="192">
        <v>19234</v>
      </c>
      <c r="H20" s="192"/>
      <c r="I20" s="192"/>
      <c r="J20" s="192">
        <v>19234</v>
      </c>
      <c r="K20" s="191"/>
      <c r="L20" s="191"/>
      <c r="M20" s="191"/>
      <c r="N20" s="191"/>
      <c r="O20" s="191"/>
      <c r="P20" s="193"/>
      <c r="Q20" s="193"/>
      <c r="R20" s="93"/>
      <c r="S20" s="93"/>
    </row>
    <row r="21" spans="1:19" s="239" customFormat="1" ht="117.75" customHeight="1" hidden="1">
      <c r="A21" s="232" t="s">
        <v>256</v>
      </c>
      <c r="B21" s="233">
        <v>926</v>
      </c>
      <c r="C21" s="233">
        <v>92601</v>
      </c>
      <c r="D21" s="233">
        <v>6300</v>
      </c>
      <c r="E21" s="234">
        <v>0</v>
      </c>
      <c r="F21" s="234">
        <v>0</v>
      </c>
      <c r="G21" s="234"/>
      <c r="H21" s="234"/>
      <c r="I21" s="234"/>
      <c r="J21" s="234"/>
      <c r="K21" s="235"/>
      <c r="L21" s="235"/>
      <c r="M21" s="235"/>
      <c r="N21" s="235"/>
      <c r="O21" s="234">
        <v>0</v>
      </c>
      <c r="P21" s="236">
        <v>0</v>
      </c>
      <c r="Q21" s="237"/>
      <c r="R21" s="238"/>
      <c r="S21" s="238"/>
    </row>
    <row r="22" spans="1:19" s="87" customFormat="1" ht="24.75" customHeight="1">
      <c r="A22" s="338" t="s">
        <v>121</v>
      </c>
      <c r="B22" s="339"/>
      <c r="C22" s="340"/>
      <c r="D22" s="114"/>
      <c r="E22" s="231">
        <f>SUM(E9,E12,E15)</f>
        <v>20000</v>
      </c>
      <c r="F22" s="115">
        <f>SUM(F9,F12,F15)</f>
        <v>1569234</v>
      </c>
      <c r="G22" s="115">
        <f aca="true" t="shared" si="3" ref="G22:S22">SUM(G9,G12,G15)</f>
        <v>39234</v>
      </c>
      <c r="H22" s="115">
        <f t="shared" si="3"/>
        <v>0</v>
      </c>
      <c r="I22" s="115">
        <f t="shared" si="3"/>
        <v>20000</v>
      </c>
      <c r="J22" s="115">
        <f t="shared" si="3"/>
        <v>19234</v>
      </c>
      <c r="K22" s="115">
        <f t="shared" si="3"/>
        <v>0</v>
      </c>
      <c r="L22" s="115">
        <f t="shared" si="3"/>
        <v>0</v>
      </c>
      <c r="M22" s="115">
        <f t="shared" si="3"/>
        <v>0</v>
      </c>
      <c r="N22" s="115">
        <f t="shared" si="3"/>
        <v>0</v>
      </c>
      <c r="O22" s="115">
        <f t="shared" si="3"/>
        <v>1530000</v>
      </c>
      <c r="P22" s="115">
        <f t="shared" si="3"/>
        <v>1530000</v>
      </c>
      <c r="Q22" s="115">
        <f t="shared" si="3"/>
        <v>0</v>
      </c>
      <c r="R22" s="115">
        <f t="shared" si="3"/>
        <v>0</v>
      </c>
      <c r="S22" s="115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22:C22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6 
do uchwały Nr XIII/70/11
Rady Gminy  Skarżysko Kościelne 
z dnia 26 października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7">
      <selection activeCell="F31" sqref="F31"/>
    </sheetView>
  </sheetViews>
  <sheetFormatPr defaultColWidth="9.00390625" defaultRowHeight="12.75"/>
  <cols>
    <col min="1" max="1" width="5.00390625" style="88" customWidth="1"/>
    <col min="2" max="2" width="7.75390625" style="88" bestFit="1" customWidth="1"/>
    <col min="3" max="3" width="4.375" style="88" customWidth="1"/>
    <col min="4" max="4" width="11.375" style="138" customWidth="1"/>
    <col min="5" max="5" width="11.125" style="138" customWidth="1"/>
    <col min="6" max="6" width="11.00390625" style="138" customWidth="1"/>
    <col min="7" max="7" width="10.125" style="138" customWidth="1"/>
    <col min="8" max="8" width="9.75390625" style="138" customWidth="1"/>
    <col min="9" max="9" width="6.875" style="138" customWidth="1"/>
    <col min="10" max="10" width="11.25390625" style="138" customWidth="1"/>
    <col min="11" max="11" width="10.375" style="139" customWidth="1"/>
    <col min="12" max="12" width="9.00390625" style="139" customWidth="1"/>
    <col min="13" max="13" width="10.625" style="139" customWidth="1"/>
    <col min="14" max="14" width="9.875" style="139" customWidth="1"/>
    <col min="15" max="15" width="8.125" style="139" customWidth="1"/>
    <col min="16" max="16" width="9.625" style="139" customWidth="1"/>
    <col min="17" max="16384" width="9.125" style="89" customWidth="1"/>
  </cols>
  <sheetData>
    <row r="1" spans="1:17" ht="36" customHeight="1">
      <c r="A1" s="353" t="s">
        <v>144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143"/>
    </row>
    <row r="2" spans="1:7" ht="3.75" customHeight="1">
      <c r="A2" s="94"/>
      <c r="B2" s="94"/>
      <c r="C2" s="94"/>
      <c r="D2" s="144"/>
      <c r="E2" s="144"/>
      <c r="F2" s="144"/>
      <c r="G2" s="144"/>
    </row>
    <row r="3" spans="1:16" ht="18" customHeight="1">
      <c r="A3" s="87"/>
      <c r="B3" s="87"/>
      <c r="C3" s="87"/>
      <c r="D3" s="137"/>
      <c r="E3" s="137"/>
      <c r="F3" s="137"/>
      <c r="K3" s="138"/>
      <c r="P3" s="140" t="s">
        <v>145</v>
      </c>
    </row>
    <row r="4" spans="1:16" s="183" customFormat="1" ht="11.25">
      <c r="A4" s="275" t="s">
        <v>68</v>
      </c>
      <c r="B4" s="275" t="s">
        <v>69</v>
      </c>
      <c r="C4" s="275" t="s">
        <v>70</v>
      </c>
      <c r="D4" s="354" t="s">
        <v>0</v>
      </c>
      <c r="E4" s="354" t="s">
        <v>146</v>
      </c>
      <c r="F4" s="354" t="s">
        <v>115</v>
      </c>
      <c r="G4" s="354"/>
      <c r="H4" s="354"/>
      <c r="I4" s="354"/>
      <c r="J4" s="354"/>
      <c r="K4" s="354"/>
      <c r="L4" s="354"/>
      <c r="M4" s="354"/>
      <c r="N4" s="354"/>
      <c r="O4" s="354"/>
      <c r="P4" s="354"/>
    </row>
    <row r="5" spans="1:16" s="183" customFormat="1" ht="11.25">
      <c r="A5" s="275"/>
      <c r="B5" s="275"/>
      <c r="C5" s="275"/>
      <c r="D5" s="354"/>
      <c r="E5" s="354"/>
      <c r="F5" s="354" t="s">
        <v>147</v>
      </c>
      <c r="G5" s="354" t="s">
        <v>115</v>
      </c>
      <c r="H5" s="354"/>
      <c r="I5" s="354"/>
      <c r="J5" s="354"/>
      <c r="K5" s="354"/>
      <c r="L5" s="354" t="s">
        <v>148</v>
      </c>
      <c r="M5" s="356" t="s">
        <v>115</v>
      </c>
      <c r="N5" s="356"/>
      <c r="O5" s="356"/>
      <c r="P5" s="356"/>
    </row>
    <row r="6" spans="1:16" s="183" customFormat="1" ht="25.5" customHeight="1">
      <c r="A6" s="275"/>
      <c r="B6" s="275"/>
      <c r="C6" s="275"/>
      <c r="D6" s="354"/>
      <c r="E6" s="354"/>
      <c r="F6" s="354"/>
      <c r="G6" s="354" t="s">
        <v>149</v>
      </c>
      <c r="H6" s="354"/>
      <c r="I6" s="354" t="s">
        <v>150</v>
      </c>
      <c r="J6" s="354" t="s">
        <v>151</v>
      </c>
      <c r="K6" s="354" t="s">
        <v>152</v>
      </c>
      <c r="L6" s="354"/>
      <c r="M6" s="354" t="s">
        <v>1</v>
      </c>
      <c r="N6" s="184" t="s">
        <v>72</v>
      </c>
      <c r="O6" s="354" t="s">
        <v>153</v>
      </c>
      <c r="P6" s="354" t="s">
        <v>154</v>
      </c>
    </row>
    <row r="7" spans="1:16" s="183" customFormat="1" ht="102" customHeight="1">
      <c r="A7" s="275"/>
      <c r="B7" s="275"/>
      <c r="C7" s="275"/>
      <c r="D7" s="354"/>
      <c r="E7" s="354"/>
      <c r="F7" s="354"/>
      <c r="G7" s="184" t="s">
        <v>3</v>
      </c>
      <c r="H7" s="184" t="s">
        <v>155</v>
      </c>
      <c r="I7" s="354"/>
      <c r="J7" s="354"/>
      <c r="K7" s="354"/>
      <c r="L7" s="354"/>
      <c r="M7" s="354"/>
      <c r="N7" s="184" t="s">
        <v>2</v>
      </c>
      <c r="O7" s="354"/>
      <c r="P7" s="354"/>
    </row>
    <row r="8" spans="1:16" s="145" customFormat="1" ht="6" customHeight="1">
      <c r="A8" s="225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5">
        <v>13</v>
      </c>
      <c r="N8" s="225">
        <v>14</v>
      </c>
      <c r="O8" s="225">
        <v>15</v>
      </c>
      <c r="P8" s="225">
        <v>16</v>
      </c>
    </row>
    <row r="9" spans="1:16" s="146" customFormat="1" ht="12.75">
      <c r="A9" s="226">
        <v>750</v>
      </c>
      <c r="B9" s="226"/>
      <c r="C9" s="226"/>
      <c r="D9" s="161">
        <v>51998</v>
      </c>
      <c r="E9" s="161">
        <v>51998</v>
      </c>
      <c r="F9" s="161">
        <v>51998</v>
      </c>
      <c r="G9" s="161">
        <v>39393</v>
      </c>
      <c r="H9" s="161">
        <v>5075</v>
      </c>
      <c r="I9" s="161">
        <f aca="true" t="shared" si="0" ref="I9:P9">SUM(I10)</f>
        <v>0</v>
      </c>
      <c r="J9" s="161">
        <v>7530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61">
        <f t="shared" si="0"/>
        <v>0</v>
      </c>
      <c r="O9" s="161">
        <f t="shared" si="0"/>
        <v>0</v>
      </c>
      <c r="P9" s="161">
        <f t="shared" si="0"/>
        <v>0</v>
      </c>
    </row>
    <row r="10" spans="1:16" ht="12.75">
      <c r="A10" s="120"/>
      <c r="B10" s="120">
        <v>75011</v>
      </c>
      <c r="C10" s="120"/>
      <c r="D10" s="227">
        <f>SUM(D11)</f>
        <v>41775</v>
      </c>
      <c r="E10" s="227">
        <f>SUM(E12:E19)</f>
        <v>41775</v>
      </c>
      <c r="F10" s="227">
        <f>SUM(F12:F19)</f>
        <v>41775</v>
      </c>
      <c r="G10" s="227">
        <f>SUM(G12:G14)</f>
        <v>37500</v>
      </c>
      <c r="H10" s="227">
        <f>SUM(H15:H19)</f>
        <v>4275</v>
      </c>
      <c r="I10" s="227"/>
      <c r="J10" s="227"/>
      <c r="K10" s="227"/>
      <c r="L10" s="228"/>
      <c r="M10" s="228"/>
      <c r="N10" s="228"/>
      <c r="O10" s="228"/>
      <c r="P10" s="228"/>
    </row>
    <row r="11" spans="1:16" ht="12.75">
      <c r="A11" s="120"/>
      <c r="B11" s="120"/>
      <c r="C11" s="120">
        <v>2010</v>
      </c>
      <c r="D11" s="227">
        <v>41775</v>
      </c>
      <c r="E11" s="227"/>
      <c r="F11" s="227"/>
      <c r="G11" s="227"/>
      <c r="H11" s="227"/>
      <c r="I11" s="227"/>
      <c r="J11" s="227"/>
      <c r="K11" s="227"/>
      <c r="L11" s="228"/>
      <c r="M11" s="228"/>
      <c r="N11" s="228"/>
      <c r="O11" s="228"/>
      <c r="P11" s="228"/>
    </row>
    <row r="12" spans="1:16" ht="12.75">
      <c r="A12" s="120"/>
      <c r="B12" s="120"/>
      <c r="C12" s="120">
        <v>4010</v>
      </c>
      <c r="D12" s="227"/>
      <c r="E12" s="227">
        <v>30000</v>
      </c>
      <c r="F12" s="227">
        <v>30000</v>
      </c>
      <c r="G12" s="227">
        <v>30000</v>
      </c>
      <c r="H12" s="227"/>
      <c r="I12" s="227"/>
      <c r="J12" s="227"/>
      <c r="K12" s="227"/>
      <c r="L12" s="228"/>
      <c r="M12" s="228"/>
      <c r="N12" s="228"/>
      <c r="O12" s="228"/>
      <c r="P12" s="228"/>
    </row>
    <row r="13" spans="1:16" ht="12.75">
      <c r="A13" s="120"/>
      <c r="B13" s="120"/>
      <c r="C13" s="120">
        <v>4110</v>
      </c>
      <c r="D13" s="227"/>
      <c r="E13" s="227">
        <v>7000</v>
      </c>
      <c r="F13" s="227">
        <v>7000</v>
      </c>
      <c r="G13" s="227">
        <v>7000</v>
      </c>
      <c r="H13" s="227"/>
      <c r="I13" s="227"/>
      <c r="J13" s="227"/>
      <c r="K13" s="227"/>
      <c r="L13" s="228"/>
      <c r="M13" s="228"/>
      <c r="N13" s="228"/>
      <c r="O13" s="228"/>
      <c r="P13" s="228"/>
    </row>
    <row r="14" spans="1:16" ht="12.75">
      <c r="A14" s="120"/>
      <c r="B14" s="120"/>
      <c r="C14" s="120">
        <v>4120</v>
      </c>
      <c r="D14" s="227"/>
      <c r="E14" s="227">
        <v>500</v>
      </c>
      <c r="F14" s="227">
        <v>500</v>
      </c>
      <c r="G14" s="227">
        <v>500</v>
      </c>
      <c r="H14" s="227"/>
      <c r="I14" s="227"/>
      <c r="J14" s="227"/>
      <c r="K14" s="227"/>
      <c r="L14" s="228"/>
      <c r="M14" s="228"/>
      <c r="N14" s="228"/>
      <c r="O14" s="228"/>
      <c r="P14" s="228"/>
    </row>
    <row r="15" spans="1:16" ht="12.75">
      <c r="A15" s="120"/>
      <c r="B15" s="120"/>
      <c r="C15" s="120">
        <v>4210</v>
      </c>
      <c r="D15" s="227"/>
      <c r="E15" s="227">
        <v>1700</v>
      </c>
      <c r="F15" s="227">
        <v>1700</v>
      </c>
      <c r="G15" s="227">
        <v>0</v>
      </c>
      <c r="H15" s="227">
        <v>1700</v>
      </c>
      <c r="I15" s="227"/>
      <c r="J15" s="227"/>
      <c r="K15" s="227"/>
      <c r="L15" s="228"/>
      <c r="M15" s="228"/>
      <c r="N15" s="228"/>
      <c r="O15" s="228"/>
      <c r="P15" s="228"/>
    </row>
    <row r="16" spans="1:16" ht="12.75">
      <c r="A16" s="120"/>
      <c r="B16" s="120"/>
      <c r="C16" s="120">
        <v>4260</v>
      </c>
      <c r="D16" s="227"/>
      <c r="E16" s="227">
        <v>1000</v>
      </c>
      <c r="F16" s="227">
        <v>1000</v>
      </c>
      <c r="G16" s="227">
        <v>0</v>
      </c>
      <c r="H16" s="227">
        <v>1000</v>
      </c>
      <c r="I16" s="227"/>
      <c r="J16" s="227"/>
      <c r="K16" s="227"/>
      <c r="L16" s="228"/>
      <c r="M16" s="228"/>
      <c r="N16" s="228"/>
      <c r="O16" s="228"/>
      <c r="P16" s="228"/>
    </row>
    <row r="17" spans="1:16" ht="12.75">
      <c r="A17" s="120"/>
      <c r="B17" s="120"/>
      <c r="C17" s="120">
        <v>4370</v>
      </c>
      <c r="D17" s="227"/>
      <c r="E17" s="227">
        <v>775</v>
      </c>
      <c r="F17" s="227">
        <v>775</v>
      </c>
      <c r="G17" s="227">
        <v>0</v>
      </c>
      <c r="H17" s="227">
        <v>775</v>
      </c>
      <c r="I17" s="227"/>
      <c r="J17" s="227"/>
      <c r="K17" s="227"/>
      <c r="L17" s="228"/>
      <c r="M17" s="228"/>
      <c r="N17" s="228"/>
      <c r="O17" s="228"/>
      <c r="P17" s="228"/>
    </row>
    <row r="18" spans="1:16" ht="12.75">
      <c r="A18" s="120"/>
      <c r="B18" s="120"/>
      <c r="C18" s="120">
        <v>4410</v>
      </c>
      <c r="D18" s="227"/>
      <c r="E18" s="227">
        <v>300</v>
      </c>
      <c r="F18" s="227">
        <v>300</v>
      </c>
      <c r="G18" s="227">
        <v>0</v>
      </c>
      <c r="H18" s="227">
        <v>300</v>
      </c>
      <c r="I18" s="227"/>
      <c r="J18" s="227"/>
      <c r="K18" s="227"/>
      <c r="L18" s="228"/>
      <c r="M18" s="228"/>
      <c r="N18" s="228"/>
      <c r="O18" s="228"/>
      <c r="P18" s="228"/>
    </row>
    <row r="19" spans="1:16" ht="12.75">
      <c r="A19" s="120"/>
      <c r="B19" s="120"/>
      <c r="C19" s="120">
        <v>4700</v>
      </c>
      <c r="D19" s="227"/>
      <c r="E19" s="227">
        <v>500</v>
      </c>
      <c r="F19" s="227">
        <v>500</v>
      </c>
      <c r="G19" s="227">
        <v>0</v>
      </c>
      <c r="H19" s="227">
        <v>500</v>
      </c>
      <c r="I19" s="227"/>
      <c r="J19" s="227"/>
      <c r="K19" s="227"/>
      <c r="L19" s="228"/>
      <c r="M19" s="228"/>
      <c r="N19" s="228"/>
      <c r="O19" s="228"/>
      <c r="P19" s="228"/>
    </row>
    <row r="20" spans="1:16" ht="12.75">
      <c r="A20" s="120"/>
      <c r="B20" s="120">
        <v>75056</v>
      </c>
      <c r="C20" s="120"/>
      <c r="D20" s="227">
        <v>10223</v>
      </c>
      <c r="E20" s="227">
        <v>10223</v>
      </c>
      <c r="F20" s="227">
        <v>10223</v>
      </c>
      <c r="G20" s="227">
        <v>1893</v>
      </c>
      <c r="H20" s="227">
        <v>800</v>
      </c>
      <c r="I20" s="227"/>
      <c r="J20" s="227">
        <v>7530</v>
      </c>
      <c r="K20" s="227"/>
      <c r="L20" s="228"/>
      <c r="M20" s="228"/>
      <c r="N20" s="228"/>
      <c r="O20" s="228"/>
      <c r="P20" s="228"/>
    </row>
    <row r="21" spans="1:16" ht="12.75">
      <c r="A21" s="120"/>
      <c r="B21" s="120"/>
      <c r="C21" s="120">
        <v>2010</v>
      </c>
      <c r="D21" s="227">
        <v>10223</v>
      </c>
      <c r="E21" s="227"/>
      <c r="F21" s="227"/>
      <c r="G21" s="227"/>
      <c r="H21" s="227"/>
      <c r="I21" s="227"/>
      <c r="J21" s="227"/>
      <c r="K21" s="227"/>
      <c r="L21" s="228"/>
      <c r="M21" s="228"/>
      <c r="N21" s="228"/>
      <c r="O21" s="228"/>
      <c r="P21" s="228"/>
    </row>
    <row r="22" spans="1:16" ht="12.75">
      <c r="A22" s="120"/>
      <c r="B22" s="120"/>
      <c r="C22" s="120">
        <v>3020</v>
      </c>
      <c r="D22" s="227"/>
      <c r="E22" s="227">
        <v>7530</v>
      </c>
      <c r="F22" s="227">
        <v>7530</v>
      </c>
      <c r="G22" s="227"/>
      <c r="H22" s="227"/>
      <c r="I22" s="227"/>
      <c r="J22" s="227">
        <v>7530</v>
      </c>
      <c r="K22" s="227"/>
      <c r="L22" s="228"/>
      <c r="M22" s="228"/>
      <c r="N22" s="228"/>
      <c r="O22" s="228"/>
      <c r="P22" s="228"/>
    </row>
    <row r="23" spans="1:16" ht="12.75">
      <c r="A23" s="120"/>
      <c r="B23" s="120"/>
      <c r="C23" s="120">
        <v>4110</v>
      </c>
      <c r="D23" s="227"/>
      <c r="E23" s="227">
        <v>243.17</v>
      </c>
      <c r="F23" s="227">
        <v>243.17</v>
      </c>
      <c r="G23" s="227">
        <v>243.17</v>
      </c>
      <c r="H23" s="227"/>
      <c r="I23" s="227"/>
      <c r="J23" s="227"/>
      <c r="K23" s="227"/>
      <c r="L23" s="228"/>
      <c r="M23" s="228"/>
      <c r="N23" s="228"/>
      <c r="O23" s="228"/>
      <c r="P23" s="228"/>
    </row>
    <row r="24" spans="1:16" ht="12.75">
      <c r="A24" s="120"/>
      <c r="B24" s="120"/>
      <c r="C24" s="120">
        <v>4120</v>
      </c>
      <c r="D24" s="227"/>
      <c r="E24" s="227">
        <v>39.45</v>
      </c>
      <c r="F24" s="227">
        <v>39.45</v>
      </c>
      <c r="G24" s="227">
        <v>39.45</v>
      </c>
      <c r="H24" s="227"/>
      <c r="I24" s="227"/>
      <c r="J24" s="227"/>
      <c r="K24" s="227"/>
      <c r="L24" s="228"/>
      <c r="M24" s="228"/>
      <c r="N24" s="228"/>
      <c r="O24" s="228"/>
      <c r="P24" s="228"/>
    </row>
    <row r="25" spans="1:16" ht="12.75">
      <c r="A25" s="120"/>
      <c r="B25" s="120"/>
      <c r="C25" s="120">
        <v>4170</v>
      </c>
      <c r="D25" s="227"/>
      <c r="E25" s="227">
        <v>1610.38</v>
      </c>
      <c r="F25" s="227">
        <v>1610.38</v>
      </c>
      <c r="G25" s="227">
        <v>1610.38</v>
      </c>
      <c r="H25" s="227"/>
      <c r="I25" s="227"/>
      <c r="J25" s="227"/>
      <c r="K25" s="227"/>
      <c r="L25" s="228"/>
      <c r="M25" s="228"/>
      <c r="N25" s="228"/>
      <c r="O25" s="228"/>
      <c r="P25" s="228"/>
    </row>
    <row r="26" spans="1:16" ht="12.75">
      <c r="A26" s="120"/>
      <c r="B26" s="120"/>
      <c r="C26" s="120">
        <v>4210</v>
      </c>
      <c r="D26" s="227"/>
      <c r="E26" s="227">
        <v>500</v>
      </c>
      <c r="F26" s="227">
        <v>500</v>
      </c>
      <c r="G26" s="227">
        <v>0</v>
      </c>
      <c r="H26" s="227">
        <v>500</v>
      </c>
      <c r="I26" s="227"/>
      <c r="J26" s="227"/>
      <c r="K26" s="227"/>
      <c r="L26" s="228"/>
      <c r="M26" s="228"/>
      <c r="N26" s="228"/>
      <c r="O26" s="228"/>
      <c r="P26" s="228"/>
    </row>
    <row r="27" spans="1:16" ht="12.75">
      <c r="A27" s="120"/>
      <c r="B27" s="120"/>
      <c r="C27" s="120">
        <v>4410</v>
      </c>
      <c r="D27" s="227"/>
      <c r="E27" s="227">
        <v>300</v>
      </c>
      <c r="F27" s="227">
        <v>300</v>
      </c>
      <c r="G27" s="227">
        <v>0</v>
      </c>
      <c r="H27" s="227">
        <v>300</v>
      </c>
      <c r="I27" s="227"/>
      <c r="J27" s="227"/>
      <c r="K27" s="227"/>
      <c r="L27" s="228"/>
      <c r="M27" s="228"/>
      <c r="N27" s="228"/>
      <c r="O27" s="228"/>
      <c r="P27" s="228"/>
    </row>
    <row r="28" spans="1:16" s="146" customFormat="1" ht="12.75">
      <c r="A28" s="226">
        <v>751</v>
      </c>
      <c r="B28" s="226"/>
      <c r="C28" s="226"/>
      <c r="D28" s="161">
        <f aca="true" t="shared" si="1" ref="D28:J28">SUM(D29,D33)</f>
        <v>6355</v>
      </c>
      <c r="E28" s="161">
        <f t="shared" si="1"/>
        <v>6355</v>
      </c>
      <c r="F28" s="161">
        <f t="shared" si="1"/>
        <v>6355</v>
      </c>
      <c r="G28" s="161">
        <f t="shared" si="1"/>
        <v>890</v>
      </c>
      <c r="H28" s="161">
        <f t="shared" si="1"/>
        <v>2560</v>
      </c>
      <c r="I28" s="161">
        <f t="shared" si="1"/>
        <v>0</v>
      </c>
      <c r="J28" s="161">
        <f t="shared" si="1"/>
        <v>2905</v>
      </c>
      <c r="K28" s="161">
        <f aca="true" t="shared" si="2" ref="K28:P28">SUM(K29)</f>
        <v>0</v>
      </c>
      <c r="L28" s="161">
        <f t="shared" si="2"/>
        <v>0</v>
      </c>
      <c r="M28" s="161">
        <f t="shared" si="2"/>
        <v>0</v>
      </c>
      <c r="N28" s="161">
        <f t="shared" si="2"/>
        <v>0</v>
      </c>
      <c r="O28" s="161">
        <f t="shared" si="2"/>
        <v>0</v>
      </c>
      <c r="P28" s="161">
        <f t="shared" si="2"/>
        <v>0</v>
      </c>
    </row>
    <row r="29" spans="1:16" ht="12.75">
      <c r="A29" s="120"/>
      <c r="B29" s="120">
        <v>75101</v>
      </c>
      <c r="C29" s="120"/>
      <c r="D29" s="227">
        <f>SUM(D30)</f>
        <v>1074</v>
      </c>
      <c r="E29" s="227">
        <f>SUM(E31:E32)</f>
        <v>1074</v>
      </c>
      <c r="F29" s="227">
        <f>SUM(F31:F32)</f>
        <v>1074</v>
      </c>
      <c r="G29" s="227"/>
      <c r="H29" s="227">
        <f>SUM(H31:H32)</f>
        <v>1074</v>
      </c>
      <c r="I29" s="227"/>
      <c r="J29" s="227"/>
      <c r="K29" s="227"/>
      <c r="L29" s="228"/>
      <c r="M29" s="228"/>
      <c r="N29" s="228"/>
      <c r="O29" s="228"/>
      <c r="P29" s="228"/>
    </row>
    <row r="30" spans="1:16" ht="12.75">
      <c r="A30" s="120"/>
      <c r="B30" s="120"/>
      <c r="C30" s="120">
        <v>2010</v>
      </c>
      <c r="D30" s="227">
        <v>1074</v>
      </c>
      <c r="E30" s="227"/>
      <c r="F30" s="227"/>
      <c r="G30" s="227"/>
      <c r="H30" s="227"/>
      <c r="I30" s="227"/>
      <c r="J30" s="227"/>
      <c r="K30" s="227"/>
      <c r="L30" s="228"/>
      <c r="M30" s="228"/>
      <c r="N30" s="228"/>
      <c r="O30" s="228"/>
      <c r="P30" s="228"/>
    </row>
    <row r="31" spans="1:16" ht="12.75">
      <c r="A31" s="120"/>
      <c r="B31" s="120"/>
      <c r="C31" s="120">
        <v>4300</v>
      </c>
      <c r="D31" s="227"/>
      <c r="E31" s="227">
        <v>800</v>
      </c>
      <c r="F31" s="227">
        <v>800</v>
      </c>
      <c r="G31" s="227"/>
      <c r="H31" s="227">
        <v>800</v>
      </c>
      <c r="I31" s="227"/>
      <c r="J31" s="227"/>
      <c r="K31" s="227"/>
      <c r="L31" s="228"/>
      <c r="M31" s="228"/>
      <c r="N31" s="228"/>
      <c r="O31" s="228"/>
      <c r="P31" s="228"/>
    </row>
    <row r="32" spans="1:16" ht="12.75">
      <c r="A32" s="120"/>
      <c r="B32" s="120"/>
      <c r="C32" s="120">
        <v>4370</v>
      </c>
      <c r="D32" s="227"/>
      <c r="E32" s="227">
        <v>274</v>
      </c>
      <c r="F32" s="227">
        <v>274</v>
      </c>
      <c r="G32" s="227"/>
      <c r="H32" s="227">
        <v>274</v>
      </c>
      <c r="I32" s="227"/>
      <c r="J32" s="227"/>
      <c r="K32" s="227"/>
      <c r="L32" s="228"/>
      <c r="M32" s="228"/>
      <c r="N32" s="228"/>
      <c r="O32" s="228"/>
      <c r="P32" s="228"/>
    </row>
    <row r="33" spans="1:16" ht="12.75">
      <c r="A33" s="120"/>
      <c r="B33" s="120">
        <v>75109</v>
      </c>
      <c r="C33" s="120"/>
      <c r="D33" s="227">
        <f>SUM(D34)</f>
        <v>5281</v>
      </c>
      <c r="E33" s="227">
        <v>5281</v>
      </c>
      <c r="F33" s="227">
        <v>5281</v>
      </c>
      <c r="G33" s="227">
        <v>890</v>
      </c>
      <c r="H33" s="227">
        <v>1486</v>
      </c>
      <c r="I33" s="227"/>
      <c r="J33" s="227">
        <v>2905</v>
      </c>
      <c r="K33" s="227"/>
      <c r="L33" s="228"/>
      <c r="M33" s="228"/>
      <c r="N33" s="228"/>
      <c r="O33" s="228"/>
      <c r="P33" s="228"/>
    </row>
    <row r="34" spans="1:16" ht="12.75">
      <c r="A34" s="120"/>
      <c r="B34" s="120"/>
      <c r="C34" s="120">
        <v>2010</v>
      </c>
      <c r="D34" s="227">
        <v>5281</v>
      </c>
      <c r="E34" s="227"/>
      <c r="F34" s="227"/>
      <c r="G34" s="227"/>
      <c r="H34" s="227"/>
      <c r="I34" s="227"/>
      <c r="J34" s="227"/>
      <c r="K34" s="227"/>
      <c r="L34" s="228"/>
      <c r="M34" s="228"/>
      <c r="N34" s="228"/>
      <c r="O34" s="228"/>
      <c r="P34" s="228"/>
    </row>
    <row r="35" spans="1:16" ht="12.75">
      <c r="A35" s="120"/>
      <c r="B35" s="120"/>
      <c r="C35" s="120">
        <v>3030</v>
      </c>
      <c r="D35" s="227"/>
      <c r="E35" s="227">
        <v>2905</v>
      </c>
      <c r="F35" s="227">
        <v>2905</v>
      </c>
      <c r="G35" s="227"/>
      <c r="H35" s="227"/>
      <c r="I35" s="227"/>
      <c r="J35" s="227">
        <v>2905</v>
      </c>
      <c r="K35" s="227"/>
      <c r="L35" s="228"/>
      <c r="M35" s="228"/>
      <c r="N35" s="228"/>
      <c r="O35" s="228"/>
      <c r="P35" s="228"/>
    </row>
    <row r="36" spans="1:16" ht="12.75">
      <c r="A36" s="120"/>
      <c r="B36" s="120"/>
      <c r="C36" s="120">
        <v>4110</v>
      </c>
      <c r="D36" s="227"/>
      <c r="E36" s="227">
        <v>101.86</v>
      </c>
      <c r="F36" s="227">
        <v>101.86</v>
      </c>
      <c r="G36" s="227">
        <v>101.86</v>
      </c>
      <c r="H36" s="227"/>
      <c r="I36" s="227"/>
      <c r="J36" s="227"/>
      <c r="K36" s="227"/>
      <c r="L36" s="228"/>
      <c r="M36" s="228"/>
      <c r="N36" s="228"/>
      <c r="O36" s="228"/>
      <c r="P36" s="228"/>
    </row>
    <row r="37" spans="1:16" ht="12.75">
      <c r="A37" s="120"/>
      <c r="B37" s="120"/>
      <c r="C37" s="120">
        <v>4120</v>
      </c>
      <c r="D37" s="227"/>
      <c r="E37" s="227">
        <v>16.52</v>
      </c>
      <c r="F37" s="227">
        <v>16.52</v>
      </c>
      <c r="G37" s="227">
        <v>16.52</v>
      </c>
      <c r="H37" s="227"/>
      <c r="I37" s="227"/>
      <c r="J37" s="227"/>
      <c r="K37" s="227"/>
      <c r="L37" s="228"/>
      <c r="M37" s="228"/>
      <c r="N37" s="228"/>
      <c r="O37" s="228"/>
      <c r="P37" s="228"/>
    </row>
    <row r="38" spans="1:16" ht="12.75">
      <c r="A38" s="120"/>
      <c r="B38" s="120"/>
      <c r="C38" s="120">
        <v>4170</v>
      </c>
      <c r="D38" s="227"/>
      <c r="E38" s="227">
        <v>771.62</v>
      </c>
      <c r="F38" s="227">
        <v>771.62</v>
      </c>
      <c r="G38" s="227">
        <v>771.62</v>
      </c>
      <c r="H38" s="227"/>
      <c r="I38" s="227"/>
      <c r="J38" s="227"/>
      <c r="K38" s="227"/>
      <c r="L38" s="228"/>
      <c r="M38" s="228"/>
      <c r="N38" s="228"/>
      <c r="O38" s="228"/>
      <c r="P38" s="228"/>
    </row>
    <row r="39" spans="1:16" ht="12.75">
      <c r="A39" s="120"/>
      <c r="B39" s="120"/>
      <c r="C39" s="120">
        <v>4210</v>
      </c>
      <c r="D39" s="227"/>
      <c r="E39" s="227">
        <v>1154</v>
      </c>
      <c r="F39" s="227">
        <v>1154</v>
      </c>
      <c r="G39" s="227"/>
      <c r="H39" s="227">
        <v>1154</v>
      </c>
      <c r="I39" s="227"/>
      <c r="J39" s="227"/>
      <c r="K39" s="227"/>
      <c r="L39" s="228"/>
      <c r="M39" s="228"/>
      <c r="N39" s="228"/>
      <c r="O39" s="228"/>
      <c r="P39" s="228"/>
    </row>
    <row r="40" spans="1:16" ht="12.75">
      <c r="A40" s="120"/>
      <c r="B40" s="120"/>
      <c r="C40" s="120">
        <v>4260</v>
      </c>
      <c r="D40" s="227"/>
      <c r="E40" s="227">
        <v>100</v>
      </c>
      <c r="F40" s="227">
        <v>100</v>
      </c>
      <c r="G40" s="227"/>
      <c r="H40" s="227">
        <v>100</v>
      </c>
      <c r="I40" s="227"/>
      <c r="J40" s="227"/>
      <c r="K40" s="227"/>
      <c r="L40" s="228"/>
      <c r="M40" s="228"/>
      <c r="N40" s="228"/>
      <c r="O40" s="228"/>
      <c r="P40" s="228"/>
    </row>
    <row r="41" spans="1:16" ht="12.75">
      <c r="A41" s="120"/>
      <c r="B41" s="120"/>
      <c r="C41" s="120">
        <v>4370</v>
      </c>
      <c r="D41" s="227"/>
      <c r="E41" s="227">
        <v>100</v>
      </c>
      <c r="F41" s="227">
        <v>100</v>
      </c>
      <c r="G41" s="227"/>
      <c r="H41" s="227">
        <v>100</v>
      </c>
      <c r="I41" s="227"/>
      <c r="J41" s="227"/>
      <c r="K41" s="227"/>
      <c r="L41" s="228"/>
      <c r="M41" s="228"/>
      <c r="N41" s="228"/>
      <c r="O41" s="228"/>
      <c r="P41" s="228"/>
    </row>
    <row r="42" spans="1:16" ht="12.75">
      <c r="A42" s="120"/>
      <c r="B42" s="120"/>
      <c r="C42" s="120">
        <v>4410</v>
      </c>
      <c r="D42" s="227"/>
      <c r="E42" s="227">
        <v>132</v>
      </c>
      <c r="F42" s="227">
        <v>132</v>
      </c>
      <c r="G42" s="227"/>
      <c r="H42" s="227">
        <v>132</v>
      </c>
      <c r="I42" s="227"/>
      <c r="J42" s="227"/>
      <c r="K42" s="227"/>
      <c r="L42" s="228"/>
      <c r="M42" s="228"/>
      <c r="N42" s="228"/>
      <c r="O42" s="228"/>
      <c r="P42" s="228"/>
    </row>
    <row r="43" spans="1:16" s="146" customFormat="1" ht="12.75">
      <c r="A43" s="226">
        <v>852</v>
      </c>
      <c r="B43" s="226"/>
      <c r="C43" s="226"/>
      <c r="D43" s="161">
        <f aca="true" t="shared" si="3" ref="D43:P43">SUM(D44,D60)</f>
        <v>2074215</v>
      </c>
      <c r="E43" s="161">
        <f t="shared" si="3"/>
        <v>2074215</v>
      </c>
      <c r="F43" s="161">
        <f t="shared" si="3"/>
        <v>2074215</v>
      </c>
      <c r="G43" s="161">
        <f t="shared" si="3"/>
        <v>58802</v>
      </c>
      <c r="H43" s="161">
        <f t="shared" si="3"/>
        <v>10958</v>
      </c>
      <c r="I43" s="161">
        <f t="shared" si="3"/>
        <v>0</v>
      </c>
      <c r="J43" s="161">
        <f t="shared" si="3"/>
        <v>2004455</v>
      </c>
      <c r="K43" s="161">
        <f t="shared" si="3"/>
        <v>0</v>
      </c>
      <c r="L43" s="161">
        <f t="shared" si="3"/>
        <v>0</v>
      </c>
      <c r="M43" s="161">
        <f t="shared" si="3"/>
        <v>0</v>
      </c>
      <c r="N43" s="161">
        <f t="shared" si="3"/>
        <v>0</v>
      </c>
      <c r="O43" s="161">
        <f t="shared" si="3"/>
        <v>0</v>
      </c>
      <c r="P43" s="161">
        <f t="shared" si="3"/>
        <v>0</v>
      </c>
    </row>
    <row r="44" spans="1:16" ht="12.75">
      <c r="A44" s="120"/>
      <c r="B44" s="120">
        <v>85212</v>
      </c>
      <c r="C44" s="120"/>
      <c r="D44" s="227">
        <f>SUM(D45)</f>
        <v>2070493</v>
      </c>
      <c r="E44" s="227">
        <f>SUM(E46:E59)</f>
        <v>2070493</v>
      </c>
      <c r="F44" s="227">
        <f>SUM(F46:F59)</f>
        <v>2070493</v>
      </c>
      <c r="G44" s="227">
        <f>SUM(G47:G51)</f>
        <v>55080</v>
      </c>
      <c r="H44" s="227">
        <f>SUM(H52:H59)</f>
        <v>10958</v>
      </c>
      <c r="I44" s="227"/>
      <c r="J44" s="227">
        <f>SUM(J46)</f>
        <v>2004455</v>
      </c>
      <c r="K44" s="227"/>
      <c r="L44" s="228"/>
      <c r="M44" s="228"/>
      <c r="N44" s="228"/>
      <c r="O44" s="228"/>
      <c r="P44" s="228"/>
    </row>
    <row r="45" spans="1:16" ht="12.75">
      <c r="A45" s="120"/>
      <c r="B45" s="120"/>
      <c r="C45" s="120">
        <v>2010</v>
      </c>
      <c r="D45" s="227">
        <v>2070493</v>
      </c>
      <c r="E45" s="227"/>
      <c r="F45" s="227"/>
      <c r="G45" s="227"/>
      <c r="H45" s="227"/>
      <c r="I45" s="227"/>
      <c r="J45" s="227"/>
      <c r="K45" s="227"/>
      <c r="L45" s="228"/>
      <c r="M45" s="228"/>
      <c r="N45" s="228"/>
      <c r="O45" s="228"/>
      <c r="P45" s="228"/>
    </row>
    <row r="46" spans="1:16" ht="12.75">
      <c r="A46" s="120"/>
      <c r="B46" s="120"/>
      <c r="C46" s="120">
        <v>3110</v>
      </c>
      <c r="D46" s="227"/>
      <c r="E46" s="227">
        <v>2004455</v>
      </c>
      <c r="F46" s="227">
        <v>2004455</v>
      </c>
      <c r="G46" s="227"/>
      <c r="H46" s="227"/>
      <c r="I46" s="227"/>
      <c r="J46" s="227">
        <v>2004455</v>
      </c>
      <c r="K46" s="227"/>
      <c r="L46" s="228"/>
      <c r="M46" s="228"/>
      <c r="N46" s="228"/>
      <c r="O46" s="228"/>
      <c r="P46" s="228"/>
    </row>
    <row r="47" spans="1:16" ht="12.75">
      <c r="A47" s="120"/>
      <c r="B47" s="120"/>
      <c r="C47" s="120">
        <v>4010</v>
      </c>
      <c r="D47" s="227"/>
      <c r="E47" s="227">
        <v>40625</v>
      </c>
      <c r="F47" s="227">
        <v>40625</v>
      </c>
      <c r="G47" s="227">
        <v>40625</v>
      </c>
      <c r="H47" s="227"/>
      <c r="I47" s="227"/>
      <c r="J47" s="227"/>
      <c r="K47" s="227"/>
      <c r="L47" s="228"/>
      <c r="M47" s="228"/>
      <c r="N47" s="228"/>
      <c r="O47" s="228"/>
      <c r="P47" s="228"/>
    </row>
    <row r="48" spans="1:16" ht="12.75">
      <c r="A48" s="120"/>
      <c r="B48" s="120"/>
      <c r="C48" s="120">
        <v>4040</v>
      </c>
      <c r="D48" s="227"/>
      <c r="E48" s="227">
        <v>2510</v>
      </c>
      <c r="F48" s="227">
        <v>2510</v>
      </c>
      <c r="G48" s="227">
        <v>2510</v>
      </c>
      <c r="H48" s="227"/>
      <c r="I48" s="227"/>
      <c r="J48" s="227"/>
      <c r="K48" s="227"/>
      <c r="L48" s="228"/>
      <c r="M48" s="228"/>
      <c r="N48" s="228"/>
      <c r="O48" s="228"/>
      <c r="P48" s="228"/>
    </row>
    <row r="49" spans="1:16" ht="12.75">
      <c r="A49" s="120"/>
      <c r="B49" s="120"/>
      <c r="C49" s="120">
        <v>4110</v>
      </c>
      <c r="D49" s="227"/>
      <c r="E49" s="227">
        <v>7287</v>
      </c>
      <c r="F49" s="227">
        <v>7287</v>
      </c>
      <c r="G49" s="227">
        <v>7287</v>
      </c>
      <c r="H49" s="227"/>
      <c r="I49" s="227"/>
      <c r="J49" s="227"/>
      <c r="K49" s="227"/>
      <c r="L49" s="228"/>
      <c r="M49" s="228"/>
      <c r="N49" s="228"/>
      <c r="O49" s="228"/>
      <c r="P49" s="228"/>
    </row>
    <row r="50" spans="1:16" ht="12.75">
      <c r="A50" s="120"/>
      <c r="B50" s="120"/>
      <c r="C50" s="120">
        <v>4120</v>
      </c>
      <c r="D50" s="227"/>
      <c r="E50" s="227">
        <v>1058</v>
      </c>
      <c r="F50" s="227">
        <v>1058</v>
      </c>
      <c r="G50" s="227">
        <v>1058</v>
      </c>
      <c r="H50" s="227"/>
      <c r="I50" s="227"/>
      <c r="J50" s="227"/>
      <c r="K50" s="227"/>
      <c r="L50" s="228"/>
      <c r="M50" s="228"/>
      <c r="N50" s="228"/>
      <c r="O50" s="228"/>
      <c r="P50" s="228"/>
    </row>
    <row r="51" spans="1:16" ht="12.75">
      <c r="A51" s="120"/>
      <c r="B51" s="120"/>
      <c r="C51" s="120">
        <v>4170</v>
      </c>
      <c r="D51" s="227"/>
      <c r="E51" s="227">
        <v>3600</v>
      </c>
      <c r="F51" s="227">
        <v>3600</v>
      </c>
      <c r="G51" s="227">
        <v>3600</v>
      </c>
      <c r="H51" s="227"/>
      <c r="I51" s="227"/>
      <c r="J51" s="227"/>
      <c r="K51" s="227"/>
      <c r="L51" s="228"/>
      <c r="M51" s="228"/>
      <c r="N51" s="228"/>
      <c r="O51" s="228"/>
      <c r="P51" s="228"/>
    </row>
    <row r="52" spans="1:16" ht="12.75">
      <c r="A52" s="120"/>
      <c r="B52" s="120"/>
      <c r="C52" s="120">
        <v>4210</v>
      </c>
      <c r="D52" s="227"/>
      <c r="E52" s="227">
        <v>3100</v>
      </c>
      <c r="F52" s="227">
        <v>3100</v>
      </c>
      <c r="G52" s="227"/>
      <c r="H52" s="227">
        <v>3100</v>
      </c>
      <c r="I52" s="227"/>
      <c r="J52" s="227"/>
      <c r="K52" s="227"/>
      <c r="L52" s="228"/>
      <c r="M52" s="228"/>
      <c r="N52" s="228"/>
      <c r="O52" s="228"/>
      <c r="P52" s="228"/>
    </row>
    <row r="53" spans="1:16" ht="12.75">
      <c r="A53" s="120"/>
      <c r="B53" s="120"/>
      <c r="C53" s="120">
        <v>4280</v>
      </c>
      <c r="D53" s="227"/>
      <c r="E53" s="227">
        <v>200</v>
      </c>
      <c r="F53" s="227">
        <v>200</v>
      </c>
      <c r="G53" s="227"/>
      <c r="H53" s="227">
        <v>200</v>
      </c>
      <c r="I53" s="227"/>
      <c r="J53" s="227"/>
      <c r="K53" s="227"/>
      <c r="L53" s="228"/>
      <c r="M53" s="228"/>
      <c r="N53" s="228"/>
      <c r="O53" s="228"/>
      <c r="P53" s="228"/>
    </row>
    <row r="54" spans="1:16" ht="12.75">
      <c r="A54" s="120"/>
      <c r="B54" s="120"/>
      <c r="C54" s="120">
        <v>4300</v>
      </c>
      <c r="D54" s="227"/>
      <c r="E54" s="227">
        <v>1300</v>
      </c>
      <c r="F54" s="227">
        <v>1300</v>
      </c>
      <c r="G54" s="227"/>
      <c r="H54" s="227">
        <v>1300</v>
      </c>
      <c r="I54" s="227"/>
      <c r="J54" s="227"/>
      <c r="K54" s="227"/>
      <c r="L54" s="228"/>
      <c r="M54" s="228"/>
      <c r="N54" s="228"/>
      <c r="O54" s="228"/>
      <c r="P54" s="228"/>
    </row>
    <row r="55" spans="1:16" ht="12.75">
      <c r="A55" s="120"/>
      <c r="B55" s="120"/>
      <c r="C55" s="120">
        <v>4350</v>
      </c>
      <c r="D55" s="227"/>
      <c r="E55" s="227">
        <v>350</v>
      </c>
      <c r="F55" s="227">
        <v>350</v>
      </c>
      <c r="G55" s="227"/>
      <c r="H55" s="227">
        <v>350</v>
      </c>
      <c r="I55" s="227"/>
      <c r="J55" s="227"/>
      <c r="K55" s="227"/>
      <c r="L55" s="228"/>
      <c r="M55" s="228"/>
      <c r="N55" s="228"/>
      <c r="O55" s="228"/>
      <c r="P55" s="228"/>
    </row>
    <row r="56" spans="1:16" ht="12.75">
      <c r="A56" s="120"/>
      <c r="B56" s="120"/>
      <c r="C56" s="120">
        <v>4370</v>
      </c>
      <c r="D56" s="227"/>
      <c r="E56" s="227">
        <v>1700</v>
      </c>
      <c r="F56" s="227">
        <v>1700</v>
      </c>
      <c r="G56" s="227"/>
      <c r="H56" s="227">
        <v>1700</v>
      </c>
      <c r="I56" s="227"/>
      <c r="J56" s="227"/>
      <c r="K56" s="227"/>
      <c r="L56" s="228"/>
      <c r="M56" s="228"/>
      <c r="N56" s="228"/>
      <c r="O56" s="228"/>
      <c r="P56" s="228"/>
    </row>
    <row r="57" spans="1:16" ht="12.75">
      <c r="A57" s="120"/>
      <c r="B57" s="120"/>
      <c r="C57" s="120">
        <v>4410</v>
      </c>
      <c r="D57" s="227"/>
      <c r="E57" s="227">
        <v>500</v>
      </c>
      <c r="F57" s="227">
        <v>500</v>
      </c>
      <c r="G57" s="227"/>
      <c r="H57" s="227">
        <v>500</v>
      </c>
      <c r="I57" s="227"/>
      <c r="J57" s="227"/>
      <c r="K57" s="227"/>
      <c r="L57" s="228"/>
      <c r="M57" s="228"/>
      <c r="N57" s="228"/>
      <c r="O57" s="228"/>
      <c r="P57" s="228"/>
    </row>
    <row r="58" spans="1:16" ht="12.75">
      <c r="A58" s="120"/>
      <c r="B58" s="120"/>
      <c r="C58" s="120">
        <v>4440</v>
      </c>
      <c r="D58" s="227"/>
      <c r="E58" s="227">
        <v>3008</v>
      </c>
      <c r="F58" s="227">
        <v>3008</v>
      </c>
      <c r="G58" s="227"/>
      <c r="H58" s="227">
        <v>3008</v>
      </c>
      <c r="I58" s="227"/>
      <c r="J58" s="227"/>
      <c r="K58" s="227"/>
      <c r="L58" s="228"/>
      <c r="M58" s="228"/>
      <c r="N58" s="228"/>
      <c r="O58" s="228"/>
      <c r="P58" s="228"/>
    </row>
    <row r="59" spans="1:16" ht="12.75">
      <c r="A59" s="120"/>
      <c r="B59" s="120"/>
      <c r="C59" s="120">
        <v>4700</v>
      </c>
      <c r="D59" s="227"/>
      <c r="E59" s="227">
        <v>800</v>
      </c>
      <c r="F59" s="227">
        <v>800</v>
      </c>
      <c r="G59" s="227"/>
      <c r="H59" s="227">
        <v>800</v>
      </c>
      <c r="I59" s="227"/>
      <c r="J59" s="227"/>
      <c r="K59" s="227"/>
      <c r="L59" s="228"/>
      <c r="M59" s="228"/>
      <c r="N59" s="228"/>
      <c r="O59" s="228"/>
      <c r="P59" s="228"/>
    </row>
    <row r="60" spans="1:16" ht="12.75">
      <c r="A60" s="120"/>
      <c r="B60" s="120">
        <v>85213</v>
      </c>
      <c r="C60" s="120"/>
      <c r="D60" s="227">
        <f>SUM(D61)</f>
        <v>3722</v>
      </c>
      <c r="E60" s="227">
        <f>SUM(E62)</f>
        <v>3722</v>
      </c>
      <c r="F60" s="227">
        <f>SUM(F62)</f>
        <v>3722</v>
      </c>
      <c r="G60" s="227">
        <f>SUM(G62)</f>
        <v>3722</v>
      </c>
      <c r="H60" s="227"/>
      <c r="I60" s="227"/>
      <c r="J60" s="227"/>
      <c r="K60" s="227"/>
      <c r="L60" s="228"/>
      <c r="M60" s="228"/>
      <c r="N60" s="228"/>
      <c r="O60" s="228"/>
      <c r="P60" s="228"/>
    </row>
    <row r="61" spans="1:16" ht="12.75">
      <c r="A61" s="120"/>
      <c r="B61" s="120"/>
      <c r="C61" s="120">
        <v>2010</v>
      </c>
      <c r="D61" s="227">
        <v>3722</v>
      </c>
      <c r="E61" s="227"/>
      <c r="F61" s="227"/>
      <c r="G61" s="227"/>
      <c r="H61" s="227"/>
      <c r="I61" s="227"/>
      <c r="J61" s="227"/>
      <c r="K61" s="227"/>
      <c r="L61" s="228"/>
      <c r="M61" s="228"/>
      <c r="N61" s="228"/>
      <c r="O61" s="228"/>
      <c r="P61" s="228"/>
    </row>
    <row r="62" spans="1:16" ht="12.75">
      <c r="A62" s="120"/>
      <c r="B62" s="120"/>
      <c r="C62" s="120">
        <v>4130</v>
      </c>
      <c r="D62" s="227"/>
      <c r="E62" s="227">
        <v>3722</v>
      </c>
      <c r="F62" s="227">
        <v>3722</v>
      </c>
      <c r="G62" s="227">
        <v>3722</v>
      </c>
      <c r="H62" s="227"/>
      <c r="I62" s="227"/>
      <c r="J62" s="227"/>
      <c r="K62" s="227"/>
      <c r="L62" s="228"/>
      <c r="M62" s="228"/>
      <c r="N62" s="228"/>
      <c r="O62" s="228"/>
      <c r="P62" s="228"/>
    </row>
    <row r="63" spans="1:16" s="146" customFormat="1" ht="12.75" customHeight="1">
      <c r="A63" s="355" t="s">
        <v>121</v>
      </c>
      <c r="B63" s="355"/>
      <c r="C63" s="355"/>
      <c r="D63" s="161">
        <f aca="true" t="shared" si="4" ref="D63:P63">SUM(D9,D28,D43)</f>
        <v>2132568</v>
      </c>
      <c r="E63" s="161">
        <f t="shared" si="4"/>
        <v>2132568</v>
      </c>
      <c r="F63" s="161">
        <f t="shared" si="4"/>
        <v>2132568</v>
      </c>
      <c r="G63" s="161">
        <f t="shared" si="4"/>
        <v>99085</v>
      </c>
      <c r="H63" s="161">
        <f t="shared" si="4"/>
        <v>18593</v>
      </c>
      <c r="I63" s="161">
        <f t="shared" si="4"/>
        <v>0</v>
      </c>
      <c r="J63" s="161">
        <f t="shared" si="4"/>
        <v>2014890</v>
      </c>
      <c r="K63" s="161">
        <f t="shared" si="4"/>
        <v>0</v>
      </c>
      <c r="L63" s="161">
        <f t="shared" si="4"/>
        <v>0</v>
      </c>
      <c r="M63" s="161">
        <f t="shared" si="4"/>
        <v>0</v>
      </c>
      <c r="N63" s="161">
        <f t="shared" si="4"/>
        <v>0</v>
      </c>
      <c r="O63" s="161">
        <f t="shared" si="4"/>
        <v>0</v>
      </c>
      <c r="P63" s="161">
        <f t="shared" si="4"/>
        <v>0</v>
      </c>
    </row>
  </sheetData>
  <sheetProtection/>
  <mergeCells count="19">
    <mergeCell ref="A63:C63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1811023622047245" bottom="0.7874015748031497" header="0.5118110236220472" footer="0.5118110236220472"/>
  <pageSetup horizontalDpi="600" verticalDpi="600" orientation="landscape" paperSize="9" r:id="rId1"/>
  <headerFooter alignWithMargins="0">
    <oddHeader>&amp;RZałącznik Nr 3
do Zarządzenia Nr 31/11
Wójta Gminy  Skarżysko Kościelne 
z dnia 17 maja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H15" sqref="H1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81" customWidth="1"/>
    <col min="9" max="9" width="12.75390625" style="81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67" t="s">
        <v>134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0.5" customHeight="1">
      <c r="A2" s="7"/>
      <c r="B2" s="7"/>
      <c r="C2" s="7"/>
      <c r="D2" s="7"/>
      <c r="E2" s="7"/>
      <c r="F2" s="7"/>
      <c r="G2" s="7"/>
      <c r="H2" s="79"/>
      <c r="I2" s="79"/>
      <c r="J2" s="7"/>
      <c r="K2" s="7"/>
      <c r="L2" s="7"/>
      <c r="M2" s="5" t="s">
        <v>95</v>
      </c>
    </row>
    <row r="3" spans="1:13" s="188" customFormat="1" ht="19.5" customHeight="1">
      <c r="A3" s="368" t="s">
        <v>108</v>
      </c>
      <c r="B3" s="368" t="s">
        <v>68</v>
      </c>
      <c r="C3" s="368" t="s">
        <v>94</v>
      </c>
      <c r="D3" s="357" t="s">
        <v>127</v>
      </c>
      <c r="E3" s="357" t="s">
        <v>109</v>
      </c>
      <c r="F3" s="357" t="s">
        <v>114</v>
      </c>
      <c r="G3" s="357"/>
      <c r="H3" s="357"/>
      <c r="I3" s="357"/>
      <c r="J3" s="357"/>
      <c r="K3" s="357"/>
      <c r="L3" s="357"/>
      <c r="M3" s="357" t="s">
        <v>112</v>
      </c>
    </row>
    <row r="4" spans="1:13" s="188" customFormat="1" ht="19.5" customHeight="1">
      <c r="A4" s="368"/>
      <c r="B4" s="368"/>
      <c r="C4" s="368"/>
      <c r="D4" s="357"/>
      <c r="E4" s="357"/>
      <c r="F4" s="357" t="s">
        <v>169</v>
      </c>
      <c r="G4" s="357" t="s">
        <v>76</v>
      </c>
      <c r="H4" s="357"/>
      <c r="I4" s="357"/>
      <c r="J4" s="357"/>
      <c r="K4" s="357"/>
      <c r="L4" s="357"/>
      <c r="M4" s="357"/>
    </row>
    <row r="5" spans="1:13" s="188" customFormat="1" ht="22.5" customHeight="1">
      <c r="A5" s="368"/>
      <c r="B5" s="368"/>
      <c r="C5" s="368"/>
      <c r="D5" s="357"/>
      <c r="E5" s="357"/>
      <c r="F5" s="357"/>
      <c r="G5" s="357" t="s">
        <v>122</v>
      </c>
      <c r="H5" s="375" t="s">
        <v>116</v>
      </c>
      <c r="I5" s="189" t="s">
        <v>72</v>
      </c>
      <c r="J5" s="369" t="s">
        <v>124</v>
      </c>
      <c r="K5" s="305"/>
      <c r="L5" s="357" t="s">
        <v>117</v>
      </c>
      <c r="M5" s="357"/>
    </row>
    <row r="6" spans="1:13" s="188" customFormat="1" ht="19.5" customHeight="1">
      <c r="A6" s="368"/>
      <c r="B6" s="368"/>
      <c r="C6" s="368"/>
      <c r="D6" s="357"/>
      <c r="E6" s="357"/>
      <c r="F6" s="357"/>
      <c r="G6" s="357"/>
      <c r="H6" s="375"/>
      <c r="I6" s="373" t="s">
        <v>135</v>
      </c>
      <c r="J6" s="370"/>
      <c r="K6" s="272"/>
      <c r="L6" s="357"/>
      <c r="M6" s="357"/>
    </row>
    <row r="7" spans="1:13" s="188" customFormat="1" ht="73.5" customHeight="1">
      <c r="A7" s="368"/>
      <c r="B7" s="368"/>
      <c r="C7" s="368"/>
      <c r="D7" s="357"/>
      <c r="E7" s="357"/>
      <c r="F7" s="357"/>
      <c r="G7" s="357"/>
      <c r="H7" s="375"/>
      <c r="I7" s="374"/>
      <c r="J7" s="371"/>
      <c r="K7" s="274"/>
      <c r="L7" s="357"/>
      <c r="M7" s="357"/>
    </row>
    <row r="8" spans="1:13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5</v>
      </c>
      <c r="G8" s="9">
        <v>6</v>
      </c>
      <c r="H8" s="80">
        <v>7</v>
      </c>
      <c r="I8" s="86">
        <v>8</v>
      </c>
      <c r="J8" s="376">
        <v>9</v>
      </c>
      <c r="K8" s="377"/>
      <c r="L8" s="9">
        <v>10</v>
      </c>
      <c r="M8" s="9">
        <v>11</v>
      </c>
    </row>
    <row r="9" spans="1:13" s="21" customFormat="1" ht="68.25" customHeight="1" hidden="1">
      <c r="A9" s="58">
        <v>1</v>
      </c>
      <c r="B9" s="124">
        <v>720</v>
      </c>
      <c r="C9" s="124">
        <v>72095</v>
      </c>
      <c r="D9" s="136" t="s">
        <v>225</v>
      </c>
      <c r="E9" s="58"/>
      <c r="F9" s="34">
        <v>0</v>
      </c>
      <c r="G9" s="125">
        <v>0</v>
      </c>
      <c r="H9" s="125">
        <v>0</v>
      </c>
      <c r="I9" s="125"/>
      <c r="J9" s="82" t="s">
        <v>113</v>
      </c>
      <c r="K9" s="83"/>
      <c r="L9" s="34">
        <v>0</v>
      </c>
      <c r="M9" s="14" t="s">
        <v>8</v>
      </c>
    </row>
    <row r="10" spans="1:13" s="21" customFormat="1" ht="51" customHeight="1">
      <c r="A10" s="58">
        <v>1</v>
      </c>
      <c r="B10" s="33">
        <v>750</v>
      </c>
      <c r="C10" s="33">
        <v>75023</v>
      </c>
      <c r="D10" s="59" t="s">
        <v>198</v>
      </c>
      <c r="E10" s="58"/>
      <c r="F10" s="34">
        <v>30000</v>
      </c>
      <c r="G10" s="125">
        <v>30000</v>
      </c>
      <c r="H10" s="125">
        <v>0</v>
      </c>
      <c r="I10" s="125"/>
      <c r="J10" s="22" t="s">
        <v>113</v>
      </c>
      <c r="K10" s="78"/>
      <c r="L10" s="33">
        <v>0</v>
      </c>
      <c r="M10" s="10" t="s">
        <v>8</v>
      </c>
    </row>
    <row r="11" spans="1:13" s="21" customFormat="1" ht="15" customHeight="1">
      <c r="A11" s="262">
        <v>2</v>
      </c>
      <c r="B11" s="258">
        <v>921</v>
      </c>
      <c r="C11" s="258">
        <v>92105</v>
      </c>
      <c r="D11" s="364" t="s">
        <v>221</v>
      </c>
      <c r="E11" s="58"/>
      <c r="F11" s="358">
        <v>6000</v>
      </c>
      <c r="G11" s="308">
        <v>6000</v>
      </c>
      <c r="H11" s="308">
        <v>0</v>
      </c>
      <c r="I11" s="125"/>
      <c r="J11" s="22" t="s">
        <v>62</v>
      </c>
      <c r="K11" s="78"/>
      <c r="L11" s="258">
        <v>0</v>
      </c>
      <c r="M11" s="378" t="s">
        <v>217</v>
      </c>
    </row>
    <row r="12" spans="1:13" s="21" customFormat="1" ht="14.25" customHeight="1">
      <c r="A12" s="363"/>
      <c r="B12" s="362"/>
      <c r="C12" s="362"/>
      <c r="D12" s="365"/>
      <c r="E12" s="58"/>
      <c r="F12" s="359"/>
      <c r="G12" s="372"/>
      <c r="H12" s="372"/>
      <c r="I12" s="126"/>
      <c r="J12" s="22" t="s">
        <v>63</v>
      </c>
      <c r="K12" s="78"/>
      <c r="L12" s="362"/>
      <c r="M12" s="379"/>
    </row>
    <row r="13" spans="1:13" s="21" customFormat="1" ht="16.5" customHeight="1">
      <c r="A13" s="363"/>
      <c r="B13" s="362"/>
      <c r="C13" s="362"/>
      <c r="D13" s="365"/>
      <c r="E13" s="58"/>
      <c r="F13" s="359"/>
      <c r="G13" s="372"/>
      <c r="H13" s="372"/>
      <c r="I13" s="126"/>
      <c r="J13" s="22" t="s">
        <v>64</v>
      </c>
      <c r="K13" s="78"/>
      <c r="L13" s="362"/>
      <c r="M13" s="379"/>
    </row>
    <row r="14" spans="1:13" s="21" customFormat="1" ht="15" customHeight="1">
      <c r="A14" s="263"/>
      <c r="B14" s="259"/>
      <c r="C14" s="259"/>
      <c r="D14" s="366"/>
      <c r="E14" s="58"/>
      <c r="F14" s="360"/>
      <c r="G14" s="309"/>
      <c r="H14" s="309"/>
      <c r="I14" s="126"/>
      <c r="J14" s="22" t="s">
        <v>65</v>
      </c>
      <c r="K14" s="78"/>
      <c r="L14" s="259"/>
      <c r="M14" s="380"/>
    </row>
    <row r="15" spans="1:13" ht="52.5" customHeight="1">
      <c r="A15" s="20">
        <v>3</v>
      </c>
      <c r="B15" s="10">
        <v>900</v>
      </c>
      <c r="C15" s="10">
        <v>90015</v>
      </c>
      <c r="D15" s="67" t="s">
        <v>274</v>
      </c>
      <c r="E15" s="32">
        <v>20000</v>
      </c>
      <c r="F15" s="32">
        <v>100000</v>
      </c>
      <c r="G15" s="32">
        <v>0</v>
      </c>
      <c r="H15" s="32">
        <v>100000</v>
      </c>
      <c r="I15" s="57"/>
      <c r="J15" s="22" t="s">
        <v>113</v>
      </c>
      <c r="K15" s="78"/>
      <c r="L15" s="10">
        <v>0</v>
      </c>
      <c r="M15" s="10" t="s">
        <v>8</v>
      </c>
    </row>
    <row r="16" spans="1:13" s="21" customFormat="1" ht="21.75" customHeight="1">
      <c r="A16" s="262">
        <v>4</v>
      </c>
      <c r="B16" s="258">
        <v>900</v>
      </c>
      <c r="C16" s="258">
        <v>90095</v>
      </c>
      <c r="D16" s="364" t="s">
        <v>268</v>
      </c>
      <c r="E16" s="58"/>
      <c r="F16" s="358">
        <v>30000</v>
      </c>
      <c r="G16" s="308">
        <v>30000</v>
      </c>
      <c r="H16" s="308">
        <v>0</v>
      </c>
      <c r="I16" s="125"/>
      <c r="J16" s="82" t="s">
        <v>62</v>
      </c>
      <c r="K16" s="83"/>
      <c r="L16" s="258">
        <v>0</v>
      </c>
      <c r="M16" s="381" t="s">
        <v>8</v>
      </c>
    </row>
    <row r="17" spans="1:13" s="21" customFormat="1" ht="18.75" customHeight="1">
      <c r="A17" s="363"/>
      <c r="B17" s="362"/>
      <c r="C17" s="362"/>
      <c r="D17" s="365"/>
      <c r="E17" s="58"/>
      <c r="F17" s="359"/>
      <c r="G17" s="372"/>
      <c r="H17" s="372"/>
      <c r="I17" s="126"/>
      <c r="J17" s="82" t="s">
        <v>63</v>
      </c>
      <c r="K17" s="83"/>
      <c r="L17" s="362"/>
      <c r="M17" s="382"/>
    </row>
    <row r="18" spans="1:13" s="21" customFormat="1" ht="23.25" customHeight="1">
      <c r="A18" s="363"/>
      <c r="B18" s="362"/>
      <c r="C18" s="362"/>
      <c r="D18" s="365"/>
      <c r="E18" s="58"/>
      <c r="F18" s="359"/>
      <c r="G18" s="372"/>
      <c r="H18" s="372"/>
      <c r="I18" s="126"/>
      <c r="J18" s="82" t="s">
        <v>64</v>
      </c>
      <c r="K18" s="83"/>
      <c r="L18" s="362"/>
      <c r="M18" s="382"/>
    </row>
    <row r="19" spans="1:13" s="21" customFormat="1" ht="26.25" customHeight="1">
      <c r="A19" s="263"/>
      <c r="B19" s="259"/>
      <c r="C19" s="259"/>
      <c r="D19" s="366"/>
      <c r="E19" s="58"/>
      <c r="F19" s="360"/>
      <c r="G19" s="309"/>
      <c r="H19" s="309"/>
      <c r="I19" s="126"/>
      <c r="J19" s="82" t="s">
        <v>65</v>
      </c>
      <c r="K19" s="83"/>
      <c r="L19" s="259"/>
      <c r="M19" s="383"/>
    </row>
    <row r="20" spans="1:13" ht="19.5" customHeight="1">
      <c r="A20" s="20"/>
      <c r="B20" s="10"/>
      <c r="C20" s="10"/>
      <c r="D20" s="67"/>
      <c r="E20" s="32"/>
      <c r="F20" s="32"/>
      <c r="G20" s="32"/>
      <c r="H20" s="32"/>
      <c r="I20" s="57"/>
      <c r="J20" s="22"/>
      <c r="K20" s="78"/>
      <c r="L20" s="10"/>
      <c r="M20" s="10"/>
    </row>
    <row r="21" spans="1:13" ht="22.5" customHeight="1">
      <c r="A21" s="361" t="s">
        <v>121</v>
      </c>
      <c r="B21" s="361"/>
      <c r="C21" s="361"/>
      <c r="D21" s="361"/>
      <c r="E21" s="30">
        <f>SUM(E15:E20)</f>
        <v>20000</v>
      </c>
      <c r="F21" s="30">
        <f>SUM(F9:F20)</f>
        <v>166000</v>
      </c>
      <c r="G21" s="30">
        <f>SUM(G9:G20)</f>
        <v>66000</v>
      </c>
      <c r="H21" s="30">
        <f>SUM(H9:H20)</f>
        <v>100000</v>
      </c>
      <c r="I21" s="30">
        <f>SUM(I9:I20)</f>
        <v>0</v>
      </c>
      <c r="J21" s="30"/>
      <c r="K21" s="30">
        <f>SUM(K9:K20)</f>
        <v>0</v>
      </c>
      <c r="L21" s="30">
        <f>SUM(L9:L20)</f>
        <v>0</v>
      </c>
      <c r="M21" s="23" t="s">
        <v>99</v>
      </c>
    </row>
    <row r="23" spans="1:12" s="37" customFormat="1" ht="11.25">
      <c r="A23" s="37" t="s">
        <v>21</v>
      </c>
      <c r="F23" s="40"/>
      <c r="H23" s="40"/>
      <c r="I23" s="40"/>
      <c r="L23" s="37" t="s">
        <v>9</v>
      </c>
    </row>
    <row r="24" spans="1:9" s="37" customFormat="1" ht="11.25">
      <c r="A24" s="37" t="s">
        <v>22</v>
      </c>
      <c r="F24" s="40"/>
      <c r="H24" s="40"/>
      <c r="I24" s="40"/>
    </row>
    <row r="25" spans="1:9" s="37" customFormat="1" ht="11.25">
      <c r="A25" s="37" t="s">
        <v>23</v>
      </c>
      <c r="F25" s="40"/>
      <c r="H25" s="40"/>
      <c r="I25" s="40"/>
    </row>
    <row r="26" spans="1:9" s="37" customFormat="1" ht="11.25">
      <c r="A26" s="37" t="s">
        <v>24</v>
      </c>
      <c r="F26" s="40"/>
      <c r="H26" s="40"/>
      <c r="I26" s="40"/>
    </row>
    <row r="27" spans="1:9" s="37" customFormat="1" ht="11.25">
      <c r="A27" s="37" t="s">
        <v>25</v>
      </c>
      <c r="F27" s="40"/>
      <c r="H27" s="40"/>
      <c r="I27" s="40"/>
    </row>
  </sheetData>
  <sheetProtection/>
  <mergeCells count="35">
    <mergeCell ref="L16:L19"/>
    <mergeCell ref="M16:M19"/>
    <mergeCell ref="D16:D19"/>
    <mergeCell ref="F16:F19"/>
    <mergeCell ref="G16:G19"/>
    <mergeCell ref="H16:H19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XIII/70/11
Rady Gminy  Skarżysko Kościelne 
z dnia 26 października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1" customWidth="1"/>
    <col min="5" max="16384" width="9.125" style="1" customWidth="1"/>
  </cols>
  <sheetData>
    <row r="1" spans="1:4" ht="15" customHeight="1">
      <c r="A1" s="385" t="s">
        <v>139</v>
      </c>
      <c r="B1" s="385"/>
      <c r="C1" s="385"/>
      <c r="D1" s="385"/>
    </row>
    <row r="2" ht="6.75" customHeight="1">
      <c r="A2" s="8"/>
    </row>
    <row r="3" ht="12.75">
      <c r="D3" s="163" t="s">
        <v>95</v>
      </c>
    </row>
    <row r="4" spans="1:4" s="182" customFormat="1" ht="15" customHeight="1">
      <c r="A4" s="368" t="s">
        <v>108</v>
      </c>
      <c r="B4" s="368" t="s">
        <v>71</v>
      </c>
      <c r="C4" s="357" t="s">
        <v>110</v>
      </c>
      <c r="D4" s="357" t="s">
        <v>237</v>
      </c>
    </row>
    <row r="5" spans="1:4" s="182" customFormat="1" ht="15" customHeight="1">
      <c r="A5" s="368"/>
      <c r="B5" s="368"/>
      <c r="C5" s="368"/>
      <c r="D5" s="357"/>
    </row>
    <row r="6" spans="1:4" s="182" customFormat="1" ht="15.75" customHeight="1">
      <c r="A6" s="368"/>
      <c r="B6" s="368"/>
      <c r="C6" s="368"/>
      <c r="D6" s="357"/>
    </row>
    <row r="7" spans="1:4" s="25" customFormat="1" ht="6.75" customHeight="1">
      <c r="A7" s="24">
        <v>1</v>
      </c>
      <c r="B7" s="24">
        <v>2</v>
      </c>
      <c r="C7" s="24">
        <v>3</v>
      </c>
      <c r="D7" s="24">
        <v>4</v>
      </c>
    </row>
    <row r="8" spans="1:4" ht="18.75" customHeight="1">
      <c r="A8" s="384" t="s">
        <v>83</v>
      </c>
      <c r="B8" s="384"/>
      <c r="C8" s="11"/>
      <c r="D8" s="164">
        <f>SUM(D9,D10,D11,D12,D13,D14,D15,D16,D17)</f>
        <v>5656287.16</v>
      </c>
    </row>
    <row r="9" spans="1:4" ht="18.75" customHeight="1">
      <c r="A9" s="13" t="s">
        <v>73</v>
      </c>
      <c r="B9" s="14" t="s">
        <v>78</v>
      </c>
      <c r="C9" s="13" t="s">
        <v>84</v>
      </c>
      <c r="D9" s="165">
        <v>4524230</v>
      </c>
    </row>
    <row r="10" spans="1:4" ht="18.75" customHeight="1">
      <c r="A10" s="15" t="s">
        <v>74</v>
      </c>
      <c r="B10" s="16" t="s">
        <v>79</v>
      </c>
      <c r="C10" s="15" t="s">
        <v>84</v>
      </c>
      <c r="D10" s="166"/>
    </row>
    <row r="11" spans="1:4" ht="51">
      <c r="A11" s="15" t="s">
        <v>75</v>
      </c>
      <c r="B11" s="17" t="s">
        <v>118</v>
      </c>
      <c r="C11" s="15" t="s">
        <v>101</v>
      </c>
      <c r="D11" s="166"/>
    </row>
    <row r="12" spans="1:4" ht="18.75" customHeight="1">
      <c r="A12" s="15" t="s">
        <v>67</v>
      </c>
      <c r="B12" s="16" t="s">
        <v>86</v>
      </c>
      <c r="C12" s="15" t="s">
        <v>102</v>
      </c>
      <c r="D12" s="166"/>
    </row>
    <row r="13" spans="1:4" ht="18.75" customHeight="1">
      <c r="A13" s="15" t="s">
        <v>77</v>
      </c>
      <c r="B13" s="16" t="s">
        <v>119</v>
      </c>
      <c r="C13" s="15" t="s">
        <v>4</v>
      </c>
      <c r="D13" s="166" t="s">
        <v>19</v>
      </c>
    </row>
    <row r="14" spans="1:4" ht="18.75" customHeight="1">
      <c r="A14" s="15" t="s">
        <v>80</v>
      </c>
      <c r="B14" s="16" t="s">
        <v>81</v>
      </c>
      <c r="C14" s="15" t="s">
        <v>85</v>
      </c>
      <c r="D14" s="166"/>
    </row>
    <row r="15" spans="1:4" ht="18.75" customHeight="1">
      <c r="A15" s="15" t="s">
        <v>82</v>
      </c>
      <c r="B15" s="16" t="s">
        <v>132</v>
      </c>
      <c r="C15" s="15" t="s">
        <v>111</v>
      </c>
      <c r="D15" s="166"/>
    </row>
    <row r="16" spans="1:4" ht="18.75" customHeight="1">
      <c r="A16" s="15" t="s">
        <v>87</v>
      </c>
      <c r="B16" s="16" t="s">
        <v>126</v>
      </c>
      <c r="C16" s="15" t="s">
        <v>259</v>
      </c>
      <c r="D16" s="166">
        <v>1132057.16</v>
      </c>
    </row>
    <row r="17" spans="1:4" ht="18.75" customHeight="1">
      <c r="A17" s="18" t="s">
        <v>100</v>
      </c>
      <c r="B17" s="19" t="s">
        <v>125</v>
      </c>
      <c r="C17" s="18" t="s">
        <v>91</v>
      </c>
      <c r="D17" s="167"/>
    </row>
    <row r="18" spans="1:4" ht="18.75" customHeight="1">
      <c r="A18" s="384" t="s">
        <v>120</v>
      </c>
      <c r="B18" s="384"/>
      <c r="C18" s="11"/>
      <c r="D18" s="164">
        <f>SUM(D19:D25)</f>
        <v>1836020</v>
      </c>
    </row>
    <row r="19" spans="1:4" ht="18.75" customHeight="1">
      <c r="A19" s="13" t="s">
        <v>73</v>
      </c>
      <c r="B19" s="14" t="s">
        <v>103</v>
      </c>
      <c r="C19" s="13" t="s">
        <v>89</v>
      </c>
      <c r="D19" s="165">
        <v>1057711</v>
      </c>
    </row>
    <row r="20" spans="1:4" ht="18.75" customHeight="1">
      <c r="A20" s="15" t="s">
        <v>74</v>
      </c>
      <c r="B20" s="16" t="s">
        <v>88</v>
      </c>
      <c r="C20" s="15" t="s">
        <v>89</v>
      </c>
      <c r="D20" s="166"/>
    </row>
    <row r="21" spans="1:4" ht="38.25">
      <c r="A21" s="15" t="s">
        <v>75</v>
      </c>
      <c r="B21" s="17" t="s">
        <v>106</v>
      </c>
      <c r="C21" s="15" t="s">
        <v>107</v>
      </c>
      <c r="D21" s="166">
        <v>778309</v>
      </c>
    </row>
    <row r="22" spans="1:4" ht="18.75" customHeight="1">
      <c r="A22" s="15" t="s">
        <v>67</v>
      </c>
      <c r="B22" s="16" t="s">
        <v>104</v>
      </c>
      <c r="C22" s="15" t="s">
        <v>98</v>
      </c>
      <c r="D22" s="166"/>
    </row>
    <row r="23" spans="1:4" ht="18.75" customHeight="1">
      <c r="A23" s="15" t="s">
        <v>77</v>
      </c>
      <c r="B23" s="16" t="s">
        <v>105</v>
      </c>
      <c r="C23" s="15" t="s">
        <v>91</v>
      </c>
      <c r="D23" s="166"/>
    </row>
    <row r="24" spans="1:4" ht="25.5" customHeight="1">
      <c r="A24" s="15" t="s">
        <v>80</v>
      </c>
      <c r="B24" s="17" t="s">
        <v>37</v>
      </c>
      <c r="C24" s="15" t="s">
        <v>92</v>
      </c>
      <c r="D24" s="166"/>
    </row>
    <row r="25" spans="1:4" ht="18.75" customHeight="1">
      <c r="A25" s="18" t="s">
        <v>82</v>
      </c>
      <c r="B25" s="19" t="s">
        <v>93</v>
      </c>
      <c r="C25" s="18" t="s">
        <v>90</v>
      </c>
      <c r="D25" s="167"/>
    </row>
    <row r="26" spans="1:4" ht="7.5" customHeight="1">
      <c r="A26" s="2"/>
      <c r="B26" s="3"/>
      <c r="C26" s="3"/>
      <c r="D26" s="127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5
do uchwały  Nr XIV/.../11
Rady Gminy  Skarżysko Kościelne 
z dnia 25 listopada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67" t="s">
        <v>142</v>
      </c>
      <c r="B1" s="367"/>
      <c r="C1" s="367"/>
      <c r="D1" s="367"/>
      <c r="E1" s="367"/>
      <c r="F1" s="367"/>
    </row>
    <row r="2" spans="5:6" ht="19.5" customHeight="1">
      <c r="E2" s="4"/>
      <c r="F2" s="4"/>
    </row>
    <row r="3" ht="19.5" customHeight="1">
      <c r="F3" s="6" t="s">
        <v>95</v>
      </c>
    </row>
    <row r="4" spans="1:6" s="182" customFormat="1" ht="19.5" customHeight="1">
      <c r="A4" s="178" t="s">
        <v>108</v>
      </c>
      <c r="B4" s="178" t="s">
        <v>68</v>
      </c>
      <c r="C4" s="178" t="s">
        <v>69</v>
      </c>
      <c r="D4" s="179" t="s">
        <v>70</v>
      </c>
      <c r="E4" s="178" t="s">
        <v>204</v>
      </c>
      <c r="F4" s="178" t="s">
        <v>97</v>
      </c>
    </row>
    <row r="5" spans="1:6" ht="7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</row>
    <row r="6" spans="1:6" ht="18.75" customHeight="1">
      <c r="A6" s="387" t="s">
        <v>130</v>
      </c>
      <c r="B6" s="388"/>
      <c r="C6" s="388"/>
      <c r="D6" s="388"/>
      <c r="E6" s="389"/>
      <c r="F6" s="84">
        <f>SUM(F7:F9)</f>
        <v>65000</v>
      </c>
    </row>
    <row r="7" spans="1:6" ht="77.25" customHeight="1" hidden="1">
      <c r="A7" s="11" t="s">
        <v>73</v>
      </c>
      <c r="B7" s="12">
        <v>851</v>
      </c>
      <c r="C7" s="12">
        <v>85121</v>
      </c>
      <c r="D7" s="12">
        <v>2560</v>
      </c>
      <c r="E7" s="45" t="s">
        <v>61</v>
      </c>
      <c r="F7" s="31">
        <v>0</v>
      </c>
    </row>
    <row r="8" spans="1:6" ht="55.5" customHeight="1" hidden="1">
      <c r="A8" s="11" t="s">
        <v>74</v>
      </c>
      <c r="B8" s="12">
        <v>851</v>
      </c>
      <c r="C8" s="12">
        <v>85121</v>
      </c>
      <c r="D8" s="12">
        <v>2560</v>
      </c>
      <c r="E8" s="45" t="s">
        <v>59</v>
      </c>
      <c r="F8" s="31">
        <v>0</v>
      </c>
    </row>
    <row r="9" spans="1:6" ht="41.25" customHeight="1">
      <c r="A9" s="11" t="s">
        <v>73</v>
      </c>
      <c r="B9" s="12">
        <v>921</v>
      </c>
      <c r="C9" s="12">
        <v>92116</v>
      </c>
      <c r="D9" s="12">
        <v>2480</v>
      </c>
      <c r="E9" s="45" t="s">
        <v>129</v>
      </c>
      <c r="F9" s="31">
        <v>65000</v>
      </c>
    </row>
    <row r="10" spans="1:6" ht="41.25" customHeight="1">
      <c r="A10" s="387" t="s">
        <v>131</v>
      </c>
      <c r="B10" s="388"/>
      <c r="C10" s="388"/>
      <c r="D10" s="388"/>
      <c r="E10" s="389"/>
      <c r="F10" s="84">
        <f>SUM(F11:F11)</f>
        <v>134500</v>
      </c>
    </row>
    <row r="11" spans="1:6" ht="60" customHeight="1">
      <c r="A11" s="11" t="s">
        <v>73</v>
      </c>
      <c r="B11" s="12">
        <v>754</v>
      </c>
      <c r="C11" s="12">
        <v>75412</v>
      </c>
      <c r="D11" s="12">
        <v>2580</v>
      </c>
      <c r="E11" s="45" t="s">
        <v>36</v>
      </c>
      <c r="F11" s="31">
        <v>134500</v>
      </c>
    </row>
    <row r="12" spans="1:6" s="43" customFormat="1" ht="30" customHeight="1">
      <c r="A12" s="268" t="s">
        <v>121</v>
      </c>
      <c r="B12" s="386"/>
      <c r="C12" s="386"/>
      <c r="D12" s="386"/>
      <c r="E12" s="269"/>
      <c r="F12" s="35">
        <f>SUM(F6,F10)</f>
        <v>199500</v>
      </c>
    </row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 
do uchwały Nr XI/60/11
Rady Gminy Skarżysko Kościelne
z dnia 16 września 2011 r.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1">
      <selection activeCell="C16" sqref="C16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310" t="s">
        <v>140</v>
      </c>
      <c r="B1" s="310"/>
      <c r="C1" s="310"/>
      <c r="D1" s="310"/>
      <c r="E1" s="310"/>
      <c r="F1" s="310"/>
      <c r="G1" s="310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95</v>
      </c>
    </row>
    <row r="4" spans="1:7" s="181" customFormat="1" ht="43.5" customHeight="1">
      <c r="A4" s="178" t="s">
        <v>108</v>
      </c>
      <c r="B4" s="178" t="s">
        <v>68</v>
      </c>
      <c r="C4" s="178" t="s">
        <v>69</v>
      </c>
      <c r="D4" s="179" t="s">
        <v>70</v>
      </c>
      <c r="E4" s="178" t="s">
        <v>202</v>
      </c>
      <c r="F4" s="180" t="s">
        <v>201</v>
      </c>
      <c r="G4" s="178" t="s">
        <v>97</v>
      </c>
    </row>
    <row r="5" spans="1:7" s="26" customFormat="1" ht="12.7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s="1" customFormat="1" ht="18.75" customHeight="1">
      <c r="A6" s="387" t="s">
        <v>130</v>
      </c>
      <c r="B6" s="388"/>
      <c r="C6" s="388"/>
      <c r="D6" s="388"/>
      <c r="E6" s="388"/>
      <c r="F6" s="390"/>
      <c r="G6" s="84">
        <f>SUM(G7:G12)</f>
        <v>1564234</v>
      </c>
    </row>
    <row r="7" spans="1:7" s="1" customFormat="1" ht="90" customHeight="1">
      <c r="A7" s="55">
        <v>1</v>
      </c>
      <c r="B7" s="12">
        <v>600</v>
      </c>
      <c r="C7" s="12">
        <v>60014</v>
      </c>
      <c r="D7" s="12">
        <v>6300</v>
      </c>
      <c r="E7" s="45" t="s">
        <v>200</v>
      </c>
      <c r="F7" s="45" t="s">
        <v>20</v>
      </c>
      <c r="G7" s="31">
        <v>1000000</v>
      </c>
    </row>
    <row r="8" spans="1:7" s="21" customFormat="1" ht="108.75" customHeight="1">
      <c r="A8" s="55">
        <v>2</v>
      </c>
      <c r="B8" s="12">
        <v>600</v>
      </c>
      <c r="C8" s="12">
        <v>60014</v>
      </c>
      <c r="D8" s="12">
        <v>6300</v>
      </c>
      <c r="E8" s="45" t="s">
        <v>267</v>
      </c>
      <c r="F8" s="45" t="s">
        <v>20</v>
      </c>
      <c r="G8" s="31">
        <v>430000</v>
      </c>
    </row>
    <row r="9" spans="1:7" s="1" customFormat="1" ht="90" customHeight="1">
      <c r="A9" s="55">
        <v>3</v>
      </c>
      <c r="B9" s="12">
        <v>600</v>
      </c>
      <c r="C9" s="12">
        <v>60014</v>
      </c>
      <c r="D9" s="12">
        <v>6300</v>
      </c>
      <c r="E9" s="45" t="s">
        <v>265</v>
      </c>
      <c r="F9" s="45" t="s">
        <v>20</v>
      </c>
      <c r="G9" s="31">
        <v>100000</v>
      </c>
    </row>
    <row r="10" spans="1:7" s="1" customFormat="1" ht="79.5" customHeight="1">
      <c r="A10" s="55">
        <v>4</v>
      </c>
      <c r="B10" s="12">
        <v>801</v>
      </c>
      <c r="C10" s="12">
        <v>80113</v>
      </c>
      <c r="D10" s="12">
        <v>2320</v>
      </c>
      <c r="E10" s="45" t="s">
        <v>203</v>
      </c>
      <c r="F10" s="45" t="s">
        <v>20</v>
      </c>
      <c r="G10" s="31">
        <v>19234</v>
      </c>
    </row>
    <row r="11" spans="1:7" s="1" customFormat="1" ht="77.25" customHeight="1">
      <c r="A11" s="55">
        <v>5</v>
      </c>
      <c r="B11" s="12">
        <v>851</v>
      </c>
      <c r="C11" s="12">
        <v>85121</v>
      </c>
      <c r="D11" s="12">
        <v>2560</v>
      </c>
      <c r="E11" s="45" t="s">
        <v>141</v>
      </c>
      <c r="F11" s="31" t="s">
        <v>133</v>
      </c>
      <c r="G11" s="30">
        <v>15000</v>
      </c>
    </row>
    <row r="12" spans="1:7" s="1" customFormat="1" ht="55.5" customHeight="1" hidden="1">
      <c r="A12" s="11"/>
      <c r="B12" s="12"/>
      <c r="C12" s="12"/>
      <c r="D12" s="12"/>
      <c r="E12" s="45"/>
      <c r="F12" s="31"/>
      <c r="G12" s="85"/>
    </row>
    <row r="13" spans="1:7" s="1" customFormat="1" ht="41.25" customHeight="1">
      <c r="A13" s="387" t="s">
        <v>131</v>
      </c>
      <c r="B13" s="388"/>
      <c r="C13" s="388"/>
      <c r="D13" s="388"/>
      <c r="E13" s="388"/>
      <c r="F13" s="390"/>
      <c r="G13" s="84">
        <f>SUM(G14:G29)</f>
        <v>95000</v>
      </c>
    </row>
    <row r="14" spans="1:7" s="1" customFormat="1" ht="94.5" customHeight="1">
      <c r="A14" s="55" t="s">
        <v>73</v>
      </c>
      <c r="B14" s="12">
        <v>854</v>
      </c>
      <c r="C14" s="12">
        <v>85412</v>
      </c>
      <c r="D14" s="12">
        <v>2820</v>
      </c>
      <c r="E14" s="45" t="s">
        <v>275</v>
      </c>
      <c r="F14" s="45" t="s">
        <v>276</v>
      </c>
      <c r="G14" s="31">
        <v>10500</v>
      </c>
    </row>
    <row r="15" spans="1:7" s="1" customFormat="1" ht="66.75" customHeight="1">
      <c r="A15" s="55" t="s">
        <v>269</v>
      </c>
      <c r="B15" s="12">
        <v>854</v>
      </c>
      <c r="C15" s="12">
        <v>85412</v>
      </c>
      <c r="D15" s="12">
        <v>2820</v>
      </c>
      <c r="E15" s="45" t="s">
        <v>277</v>
      </c>
      <c r="F15" s="45" t="s">
        <v>278</v>
      </c>
      <c r="G15" s="31">
        <v>4000</v>
      </c>
    </row>
    <row r="16" spans="1:7" s="1" customFormat="1" ht="67.5" customHeight="1">
      <c r="A16" s="55" t="s">
        <v>75</v>
      </c>
      <c r="B16" s="12">
        <v>854</v>
      </c>
      <c r="C16" s="12">
        <v>85412</v>
      </c>
      <c r="D16" s="12">
        <v>2820</v>
      </c>
      <c r="E16" s="45" t="s">
        <v>279</v>
      </c>
      <c r="F16" s="45" t="s">
        <v>280</v>
      </c>
      <c r="G16" s="31">
        <v>10500</v>
      </c>
    </row>
    <row r="17" spans="1:7" s="21" customFormat="1" ht="82.5" customHeight="1">
      <c r="A17" s="55" t="s">
        <v>67</v>
      </c>
      <c r="B17" s="12">
        <v>921</v>
      </c>
      <c r="C17" s="12">
        <v>92105</v>
      </c>
      <c r="D17" s="12">
        <v>2820</v>
      </c>
      <c r="E17" s="45" t="s">
        <v>281</v>
      </c>
      <c r="F17" s="45" t="s">
        <v>282</v>
      </c>
      <c r="G17" s="31">
        <v>6500</v>
      </c>
    </row>
    <row r="18" spans="1:7" s="21" customFormat="1" ht="96.75" customHeight="1">
      <c r="A18" s="55" t="s">
        <v>77</v>
      </c>
      <c r="B18" s="12">
        <v>921</v>
      </c>
      <c r="C18" s="12">
        <v>92105</v>
      </c>
      <c r="D18" s="12">
        <v>2820</v>
      </c>
      <c r="E18" s="45" t="s">
        <v>283</v>
      </c>
      <c r="F18" s="45" t="s">
        <v>284</v>
      </c>
      <c r="G18" s="31">
        <v>7500</v>
      </c>
    </row>
    <row r="19" spans="1:7" s="21" customFormat="1" ht="94.5" customHeight="1">
      <c r="A19" s="55" t="s">
        <v>80</v>
      </c>
      <c r="B19" s="12">
        <v>921</v>
      </c>
      <c r="C19" s="12">
        <v>92105</v>
      </c>
      <c r="D19" s="12">
        <v>2820</v>
      </c>
      <c r="E19" s="45" t="s">
        <v>285</v>
      </c>
      <c r="F19" s="45" t="s">
        <v>286</v>
      </c>
      <c r="G19" s="31">
        <v>500</v>
      </c>
    </row>
    <row r="20" spans="1:7" s="21" customFormat="1" ht="92.25" customHeight="1">
      <c r="A20" s="55" t="s">
        <v>82</v>
      </c>
      <c r="B20" s="12">
        <v>921</v>
      </c>
      <c r="C20" s="12">
        <v>92105</v>
      </c>
      <c r="D20" s="12">
        <v>2820</v>
      </c>
      <c r="E20" s="45" t="s">
        <v>287</v>
      </c>
      <c r="F20" s="45" t="s">
        <v>288</v>
      </c>
      <c r="G20" s="31">
        <v>3000</v>
      </c>
    </row>
    <row r="21" spans="1:7" s="21" customFormat="1" ht="87.75" customHeight="1">
      <c r="A21" s="55" t="s">
        <v>87</v>
      </c>
      <c r="B21" s="12">
        <v>921</v>
      </c>
      <c r="C21" s="12">
        <v>92105</v>
      </c>
      <c r="D21" s="12">
        <v>2820</v>
      </c>
      <c r="E21" s="45" t="s">
        <v>289</v>
      </c>
      <c r="F21" s="45" t="s">
        <v>280</v>
      </c>
      <c r="G21" s="31">
        <v>2500</v>
      </c>
    </row>
    <row r="22" spans="1:7" ht="150" customHeight="1">
      <c r="A22" s="11" t="s">
        <v>100</v>
      </c>
      <c r="B22" s="12">
        <v>926</v>
      </c>
      <c r="C22" s="12">
        <v>92605</v>
      </c>
      <c r="D22" s="12">
        <v>2820</v>
      </c>
      <c r="E22" s="45" t="s">
        <v>290</v>
      </c>
      <c r="F22" s="45" t="s">
        <v>291</v>
      </c>
      <c r="G22" s="241">
        <v>3880</v>
      </c>
    </row>
    <row r="23" spans="1:7" ht="145.5" customHeight="1">
      <c r="A23" s="11" t="s">
        <v>257</v>
      </c>
      <c r="B23" s="12">
        <v>926</v>
      </c>
      <c r="C23" s="12">
        <v>92605</v>
      </c>
      <c r="D23" s="12">
        <v>2820</v>
      </c>
      <c r="E23" s="45" t="s">
        <v>292</v>
      </c>
      <c r="F23" s="45" t="s">
        <v>282</v>
      </c>
      <c r="G23" s="241">
        <v>3000</v>
      </c>
    </row>
    <row r="24" spans="1:7" ht="198" customHeight="1">
      <c r="A24" s="11" t="s">
        <v>258</v>
      </c>
      <c r="B24" s="12">
        <v>926</v>
      </c>
      <c r="C24" s="12">
        <v>92605</v>
      </c>
      <c r="D24" s="12">
        <v>2820</v>
      </c>
      <c r="E24" s="45" t="s">
        <v>293</v>
      </c>
      <c r="F24" s="45" t="s">
        <v>294</v>
      </c>
      <c r="G24" s="241">
        <v>9000</v>
      </c>
    </row>
    <row r="25" spans="1:7" ht="148.5" customHeight="1">
      <c r="A25" s="11" t="s">
        <v>266</v>
      </c>
      <c r="B25" s="12">
        <v>926</v>
      </c>
      <c r="C25" s="12">
        <v>92605</v>
      </c>
      <c r="D25" s="12">
        <v>2820</v>
      </c>
      <c r="E25" s="45" t="s">
        <v>295</v>
      </c>
      <c r="F25" s="45" t="s">
        <v>276</v>
      </c>
      <c r="G25" s="241">
        <v>1500</v>
      </c>
    </row>
    <row r="26" spans="1:7" ht="156.75" customHeight="1">
      <c r="A26" s="240" t="s">
        <v>270</v>
      </c>
      <c r="B26" s="12">
        <v>926</v>
      </c>
      <c r="C26" s="12">
        <v>92605</v>
      </c>
      <c r="D26" s="12">
        <v>2820</v>
      </c>
      <c r="E26" s="45" t="s">
        <v>296</v>
      </c>
      <c r="F26" s="45" t="s">
        <v>291</v>
      </c>
      <c r="G26" s="241">
        <v>2000</v>
      </c>
    </row>
    <row r="27" spans="1:7" ht="147" customHeight="1">
      <c r="A27" s="240" t="s">
        <v>271</v>
      </c>
      <c r="B27" s="12">
        <v>926</v>
      </c>
      <c r="C27" s="12">
        <v>92605</v>
      </c>
      <c r="D27" s="12">
        <v>2820</v>
      </c>
      <c r="E27" s="45" t="s">
        <v>297</v>
      </c>
      <c r="F27" s="45" t="s">
        <v>298</v>
      </c>
      <c r="G27" s="241">
        <v>120</v>
      </c>
    </row>
    <row r="28" spans="1:7" ht="141.75" customHeight="1">
      <c r="A28" s="240" t="s">
        <v>272</v>
      </c>
      <c r="B28" s="12">
        <v>926</v>
      </c>
      <c r="C28" s="12">
        <v>92605</v>
      </c>
      <c r="D28" s="12">
        <v>2820</v>
      </c>
      <c r="E28" s="45" t="s">
        <v>299</v>
      </c>
      <c r="F28" s="45" t="s">
        <v>276</v>
      </c>
      <c r="G28" s="241">
        <v>500</v>
      </c>
    </row>
    <row r="29" spans="1:7" ht="159.75" customHeight="1">
      <c r="A29" s="11" t="s">
        <v>301</v>
      </c>
      <c r="B29" s="12">
        <v>921</v>
      </c>
      <c r="C29" s="12">
        <v>92120</v>
      </c>
      <c r="D29" s="12">
        <v>2720</v>
      </c>
      <c r="E29" s="247" t="s">
        <v>303</v>
      </c>
      <c r="F29" s="45" t="s">
        <v>304</v>
      </c>
      <c r="G29" s="241">
        <v>30000</v>
      </c>
    </row>
    <row r="30" spans="1:7" s="29" customFormat="1" ht="26.25" customHeight="1">
      <c r="A30" s="268" t="s">
        <v>121</v>
      </c>
      <c r="B30" s="386"/>
      <c r="C30" s="386"/>
      <c r="D30" s="386"/>
      <c r="E30" s="269"/>
      <c r="F30" s="56"/>
      <c r="G30" s="44">
        <f>SUM(G6,G13)</f>
        <v>1659234</v>
      </c>
    </row>
  </sheetData>
  <sheetProtection/>
  <mergeCells count="4">
    <mergeCell ref="A1:G1"/>
    <mergeCell ref="A30:E30"/>
    <mergeCell ref="A13:F13"/>
    <mergeCell ref="A6:F6"/>
  </mergeCells>
  <printOptions horizontalCentered="1"/>
  <pageMargins left="0.3937007874015748" right="0.3937007874015748" top="1.1811023622047245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6
do uchwały  Nr XIV/.../11
Rady Gminy  Skarżysko Kościelne 
z dnia 25 listopada 2011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2011-11-18T09:05:23Z</cp:lastPrinted>
  <dcterms:created xsi:type="dcterms:W3CDTF">1998-12-09T13:02:10Z</dcterms:created>
  <dcterms:modified xsi:type="dcterms:W3CDTF">2011-11-18T09:06:36Z</dcterms:modified>
  <cp:category/>
  <cp:version/>
  <cp:contentType/>
  <cp:contentStatus/>
</cp:coreProperties>
</file>