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2"/>
  </bookViews>
  <sheets>
    <sheet name="ZAŁ 8" sheetId="1" r:id="rId1"/>
    <sheet name="ZAŁ 7" sheetId="2" r:id="rId2"/>
    <sheet name="Nr 4b" sheetId="3" r:id="rId3"/>
    <sheet name="3" sheetId="4" r:id="rId4"/>
    <sheet name="Nr 4a" sheetId="5" r:id="rId5"/>
    <sheet name="12" sheetId="6" r:id="rId6"/>
    <sheet name="Nr4" sheetId="7" r:id="rId7"/>
    <sheet name="5" sheetId="8" r:id="rId8"/>
    <sheet name="1" sheetId="9" r:id="rId9"/>
    <sheet name="3a" sheetId="10" r:id="rId10"/>
    <sheet name="6" sheetId="11" r:id="rId11"/>
    <sheet name="9" sheetId="12" r:id="rId12"/>
    <sheet name="10" sheetId="13" r:id="rId13"/>
  </sheets>
  <definedNames>
    <definedName name="_xlnm.Print_Titles" localSheetId="8">'1'!$9:$11</definedName>
    <definedName name="_xlnm.Print_Titles" localSheetId="5">'12'!$1:$4</definedName>
    <definedName name="_xlnm.Print_Titles" localSheetId="3">'3'!$2:$8</definedName>
    <definedName name="_xlnm.Print_Titles" localSheetId="7">'5'!$2:$8</definedName>
    <definedName name="_xlnm.Print_Titles" localSheetId="2">'Nr 4b'!$9:$10</definedName>
    <definedName name="_xlnm.Print_Titles" localSheetId="1">'ZAŁ 7'!$5:$14</definedName>
  </definedNames>
  <calcPr fullCalcOnLoad="1"/>
</workbook>
</file>

<file path=xl/sharedStrings.xml><?xml version="1.0" encoding="utf-8"?>
<sst xmlns="http://schemas.openxmlformats.org/spreadsheetml/2006/main" count="1367" uniqueCount="461">
  <si>
    <t xml:space="preserve">Dotacja celowa na pomoc finansową udzielaną między jednostkami samorządu terytorialnego na dofinansowanie własnych zadań inwestycyjnych i zakupów inwestycyjnych - "Projekt budowa chodnika w ciągu drogi powiatowej  nr 0576T Skarżysko  – Majków –Parszów" </t>
  </si>
  <si>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</si>
  <si>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</si>
  <si>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</si>
  <si>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</si>
  <si>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</si>
  <si>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</si>
  <si>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</si>
  <si>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</si>
  <si>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</si>
  <si>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</si>
  <si>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</si>
  <si>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</si>
  <si>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</si>
  <si>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</si>
  <si>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</si>
  <si>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</si>
  <si>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</si>
  <si>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</si>
  <si>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</si>
  <si>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</si>
  <si>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</si>
  <si>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</si>
  <si>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</si>
  <si>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</si>
  <si>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</si>
  <si>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</si>
  <si>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</si>
  <si>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</si>
  <si>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</si>
  <si>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</si>
  <si>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</si>
  <si>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</si>
  <si>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</si>
  <si>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</si>
  <si>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</si>
  <si>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</si>
  <si>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</si>
  <si>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</si>
  <si>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</si>
  <si>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</si>
  <si>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</si>
  <si>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</si>
  <si>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</si>
  <si>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</si>
  <si>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</si>
  <si>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</si>
  <si>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</si>
  <si>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</si>
  <si>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</si>
  <si>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</si>
  <si>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</si>
  <si>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</si>
  <si>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</si>
  <si>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</si>
  <si>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</si>
  <si>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</si>
  <si>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</si>
  <si>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</si>
  <si>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</si>
  <si>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Załącznik Nr 7</t>
  </si>
  <si>
    <t>Załącznik Nr 8</t>
  </si>
  <si>
    <t>875 000,00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</si>
  <si>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</si>
  <si>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</si>
  <si>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</si>
  <si>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</si>
  <si>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</si>
  <si>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</si>
  <si>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</si>
  <si>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</si>
  <si>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</si>
  <si>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</si>
  <si>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</si>
  <si>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</si>
  <si>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</si>
  <si>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</si>
  <si>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</si>
  <si>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</si>
  <si>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</si>
  <si>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</si>
  <si>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</si>
  <si>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</si>
  <si>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</si>
  <si>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</si>
  <si>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2 000,00</t>
  </si>
  <si>
    <t>1 300,00</t>
  </si>
  <si>
    <t>1 200,00</t>
  </si>
  <si>
    <t>2 550,00</t>
  </si>
  <si>
    <t>Ogółem:</t>
  </si>
  <si>
    <t>Dochody  ogółem</t>
  </si>
  <si>
    <t>Wydatki  ogółem</t>
  </si>
  <si>
    <t>19</t>
  </si>
  <si>
    <t>20</t>
  </si>
  <si>
    <t>I Dochody i wydatki związane z realizacją zadań realizowanych wspólnie z innymi jednostkami samorzadu terytorialnego</t>
  </si>
  <si>
    <t xml:space="preserve">II Dochody i wydatki związane z realizacją zadań przejętych przez Gminę do realizacji w drodze umowy lub  porozumienia </t>
  </si>
  <si>
    <t>III Dochody i wydatki związane z pomocą rzeczową lub finansową realizowaną na podstawe porozumień między j.s.t.</t>
  </si>
  <si>
    <t>600</t>
  </si>
  <si>
    <t>0</t>
  </si>
  <si>
    <t>60014</t>
  </si>
  <si>
    <t>6050</t>
  </si>
  <si>
    <t>100 000,00</t>
  </si>
  <si>
    <t>6300</t>
  </si>
  <si>
    <t>Dotacja celowa na pomoc finansową udzielaną między jednostkami samorządu terytorialnego na dofinansowanie własnych zadań inwestycyjnych i zakupów inwestycyjnych</t>
  </si>
  <si>
    <t xml:space="preserve">Rady Gminy w Skarżysku Kościelnym     </t>
  </si>
  <si>
    <t>Zakup materiałów i wyposażenia</t>
  </si>
  <si>
    <t>Zakup usług pozostałych</t>
  </si>
  <si>
    <t>Różne wydatki na rzecz osób fizycznych</t>
  </si>
  <si>
    <t>Urzędy gmin (miast i miast na prawach powiatu)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</si>
  <si>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</si>
  <si>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</si>
  <si>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</si>
  <si>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</si>
  <si>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</si>
  <si>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</si>
  <si>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Wydatki inwestycyjne jednostek budżetowych</t>
  </si>
  <si>
    <t>rok budżetowy 2010 (6+7+8+9)</t>
  </si>
  <si>
    <t>Kwota
2010 r.</t>
  </si>
  <si>
    <t>§ 941 do 944</t>
  </si>
  <si>
    <t xml:space="preserve">Kwota </t>
  </si>
  <si>
    <t xml:space="preserve">Przedszkola </t>
  </si>
  <si>
    <t>Dochody ogółem</t>
  </si>
  <si>
    <t>Projekt: "Centrum Kulturalno - Oświatowe i Sportowe  w Kierzu Niedźwiedzim"</t>
  </si>
  <si>
    <t>2007-2010</t>
  </si>
  <si>
    <t>Świadczenia społeczne</t>
  </si>
  <si>
    <t>Kultura i ochrona dziedzictwa narodowego</t>
  </si>
  <si>
    <t>Pozostałe zadania w zakresie kultury</t>
  </si>
  <si>
    <t>Kultura fizyczna i sport</t>
  </si>
  <si>
    <t>Urzędy wojewódzkie</t>
  </si>
  <si>
    <t>Urzędy naczelnych organów władzy państwowej, kontroli i ochrony prawa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</si>
  <si>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</si>
  <si>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</si>
  <si>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</si>
  <si>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</si>
  <si>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</si>
  <si>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</si>
  <si>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</si>
  <si>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</si>
  <si>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</si>
  <si>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</si>
  <si>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</si>
  <si>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</si>
  <si>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</si>
  <si>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</si>
  <si>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</si>
  <si>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</si>
  <si>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</si>
  <si>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</si>
  <si>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</si>
  <si>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Zakup materiałów papierniczych do sprzętu drukarskiego i urządzeń kserograficznych</t>
  </si>
  <si>
    <t>Przychody i rozchody budżetu w 2010 r.</t>
  </si>
  <si>
    <t>Zakup akcesoriów komputerowych, w tym programów i licencji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</si>
  <si>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</si>
  <si>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</si>
  <si>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</si>
  <si>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Dodatkowe wynagrodzenie roczne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</si>
  <si>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</si>
  <si>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</si>
  <si>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</si>
  <si>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</si>
  <si>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</si>
  <si>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</si>
  <si>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</si>
  <si>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</si>
  <si>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</si>
  <si>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 xml:space="preserve">Dotacje celowe otrzymane z budżetu państwa na realizację zadań bieżących          z zakresu administracji rządowej oraz innych zadań zleconych gminie (związkom gmin ) ustawami </t>
  </si>
  <si>
    <t xml:space="preserve">Działanie 6.2: Rewitalizacja małych miast  </t>
  </si>
  <si>
    <t>Drogi publiczne powiatowe</t>
  </si>
  <si>
    <t>Opłata od posiadania psów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</si>
  <si>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</si>
  <si>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</si>
  <si>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</si>
  <si>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</si>
  <si>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</si>
  <si>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</si>
  <si>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</si>
  <si>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</si>
  <si>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</si>
  <si>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</si>
  <si>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</si>
  <si>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</si>
  <si>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</si>
  <si>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Załącznik Nr 4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</si>
  <si>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</si>
  <si>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</si>
  <si>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</si>
  <si>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</si>
  <si>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2011 r.</t>
  </si>
  <si>
    <t>Załącznik Nr 4a</t>
  </si>
  <si>
    <t>Źródła finansowania</t>
  </si>
  <si>
    <t>I</t>
  </si>
  <si>
    <t>II</t>
  </si>
  <si>
    <t>Ogółem wydatki majątkowe</t>
  </si>
  <si>
    <t xml:space="preserve">Ogółem wydatki </t>
  </si>
  <si>
    <t>Stołówki szkolne</t>
  </si>
  <si>
    <t>2011 rok</t>
  </si>
  <si>
    <t xml:space="preserve"> </t>
  </si>
  <si>
    <t>Jednostka otrzymująca dotację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</si>
  <si>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</si>
  <si>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</si>
  <si>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</si>
  <si>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</si>
  <si>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</si>
  <si>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</si>
  <si>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</si>
  <si>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Majków, ulica Św. Anny (lata 2008 -2010)</t>
  </si>
  <si>
    <t>Projekt: "Budowa kompleksu sportowo-rekreacyjnego oraz placu zabaw dla dzieci młodszych na placu przyszkolnym wraz z zapleczem w miejscowości Lipowe Pole"</t>
  </si>
  <si>
    <t>Projekt: "Rewitalizacja Gminy Skarżysko Kościelne - Ożywienie przestrzeni wokół obiektów użyteczności publicznej wraz z poprawą bezpieczeństwa, estetyki i funkcjonalności centrum Gminy Skarżysko Kościelne"</t>
  </si>
  <si>
    <t xml:space="preserve">Budowa chodnika przy drogach  powiatowych 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</si>
  <si>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</si>
  <si>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</si>
  <si>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</si>
  <si>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</si>
  <si>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</si>
  <si>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</si>
  <si>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2008-2010</t>
  </si>
  <si>
    <t>Urzad Gminy</t>
  </si>
  <si>
    <t xml:space="preserve">Priorytet </t>
  </si>
  <si>
    <t>2012 r.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</si>
  <si>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</si>
  <si>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</si>
  <si>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</si>
  <si>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</si>
  <si>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</si>
  <si>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</si>
  <si>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</si>
  <si>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</si>
  <si>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</si>
  <si>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</si>
  <si>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</si>
  <si>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</si>
  <si>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</si>
  <si>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</si>
  <si>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</si>
  <si>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>Dotacja podmiotowa z budżetu dla jednostek niezaliczanych do sektora finansów publicznych  - Stowarzyszenia OSP</t>
  </si>
  <si>
    <t>DOCHODY BUDŻETU GMINY NA 2010 ROK</t>
  </si>
  <si>
    <t>wydatki poniesione do 31.12.2009 r.</t>
  </si>
  <si>
    <t>rok budżetowy 2010 (8+9+10+11)</t>
  </si>
  <si>
    <t>wydatki do poniesienia po 2012 roku</t>
  </si>
  <si>
    <t>Zadania inwestycyjne roczne w 2010 r.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</si>
  <si>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</si>
  <si>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</si>
  <si>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</si>
  <si>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</si>
  <si>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</si>
  <si>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bieżące na programy i projekty realizowane ze środków pochodzących z budżetu Unii Europejskiej oraz innych źródeł zagranicznych, niepodlegających zwrotowi na 2010 rok</t>
  </si>
  <si>
    <t>Wydatki poniesione do 31.12.2009 r.</t>
  </si>
  <si>
    <t>Planowane wydatki budżetowe na realizację zadań programu w latach 2011 - 20……</t>
  </si>
  <si>
    <t>po 2012 roku</t>
  </si>
  <si>
    <t>Limity wydatków na wniesienie wkładów do spółek prawa handlowego w latach 2010- 2012</t>
  </si>
  <si>
    <t>Wykup papierów wartościowych ( obligacji komunalnych)</t>
  </si>
  <si>
    <t>Szkoła Podstawowa Majków</t>
  </si>
  <si>
    <t>Dotacje podmiotowe w 2010 r.</t>
  </si>
  <si>
    <t>Dotacje celowe  w 2010 r.</t>
  </si>
  <si>
    <t>Zadania jednostek pomocniczych w ramach funduszu sołeckiego w 2010 roku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</si>
  <si>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</si>
  <si>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</si>
  <si>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</si>
  <si>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</si>
  <si>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</si>
  <si>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</si>
  <si>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</si>
  <si>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Lpowe Pole Plebańskie</t>
  </si>
  <si>
    <t>Sołectwo: Lipowe Pole Skarbowe</t>
  </si>
  <si>
    <t>Sołectwo: Majków</t>
  </si>
  <si>
    <t>Sołectwo: Skarżysko Kościelne</t>
  </si>
  <si>
    <t>Wykonanie i zamontowanie tablic informacyjnych</t>
  </si>
  <si>
    <t>Wykonanie i montaż tablicy z opisem miejscowości</t>
  </si>
  <si>
    <t>Przygotowanie terenu pod boisko sportowe</t>
  </si>
  <si>
    <t>majątkowe</t>
  </si>
  <si>
    <t>bieżące</t>
  </si>
  <si>
    <t>Utrzymanie terenów zielonych w sołectwie- zakup wykaszarki i kosiarki</t>
  </si>
  <si>
    <t>Utrzymanie terenów zielonych w sołectwie- zakup  kosiarki, łopat itp..</t>
  </si>
  <si>
    <t>Zakup sprzętu sportowego bilard z wyposażeniem</t>
  </si>
  <si>
    <t>Zakup narzędzi do prac w sołectwie</t>
  </si>
  <si>
    <t>Zakup obuwia dla zespołu "Grzybowianki"</t>
  </si>
  <si>
    <t>Zakup elementów placu zabaw na plac szkolny</t>
  </si>
  <si>
    <t xml:space="preserve">Tablice informacyjne, wykonanie  i montaż </t>
  </si>
  <si>
    <t>Wykonanie opisu tablicy informacyjnej "Rydno"</t>
  </si>
  <si>
    <t>Zakup stolików i krzeseł na świetlicę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</si>
  <si>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</si>
  <si>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</si>
  <si>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Przebudowa dróg gminnych w miejscowości Skarżysko Kościelne - ulica Polna i dojazd do ulicy Południowej  (lata 2008 - 2010)</t>
  </si>
  <si>
    <t>Rozbudowa drogi gminnej w miejscowości Skarżysko Koscielne, ul. Olszynki (2009-2012)</t>
  </si>
  <si>
    <t>Centrum Kulturalno - Oświatowe i Sportowe  w  Kierzu Niedźwiedzim (lata 2007 - 2010)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</si>
  <si>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</si>
  <si>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</si>
  <si>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</si>
  <si>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</si>
  <si>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Projekt: "Przebudowa dróg gminnych w miejscowości Skarżysko Kościelne - ulica Polna i dojazd do ulicy Południowej"</t>
  </si>
  <si>
    <t>Projekt: "Przebudowa drogi gminnej w miejscowości Majków, ulica Św. Anny"</t>
  </si>
  <si>
    <t>2009-2011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</si>
  <si>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</si>
  <si>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</si>
  <si>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</si>
  <si>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</si>
  <si>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</si>
  <si>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Utworzenie szkolnego placu zabaw przy Szkole Podstawowej w Skarżysku Kościelnym w ramach programu "Radosna Szkoła"</t>
  </si>
  <si>
    <t>Zasiłki stałe</t>
  </si>
  <si>
    <t>Wykonanie zasilania awaryjnego budynku Urzędu Gminy</t>
  </si>
  <si>
    <t>Zespół Szkół Publicznych w Skarżysku Kościelnym</t>
  </si>
  <si>
    <t>Projekt: " Rewitalizacja Gminy Skarżysko Kościelne- projekt pn. "Bezpieczeństwo i funkcjonalność  centrum Gminy Skarżysko Kościelne -II etap"</t>
  </si>
  <si>
    <t>Załącznik Nr 4b</t>
  </si>
  <si>
    <t>Wydatki majątkowe na programy i projekty realizowane ze środków pochodzących z budżetu Unii Europejskiej oraz innych źródeł zagranicznych, niepodlegających zwrotowi na 2010 rok</t>
  </si>
  <si>
    <t>Projekt: "Bądź aktywny możesz wygrać"</t>
  </si>
  <si>
    <t>2009-2010</t>
  </si>
  <si>
    <t>Przebudowa drogi gminnej w miejscowości Majków ul. Dębowa Nr 379010T, na długości 616 m (2009 - 2011)</t>
  </si>
  <si>
    <t>Dotacje celowe otrzymane z budżetu państwa na realizację inwestycji i zakupów inwestycyjnych własnych gmin (związków gmin)</t>
  </si>
  <si>
    <t>Pozostałe odsetki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</si>
  <si>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</si>
  <si>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</si>
  <si>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 xml:space="preserve">Dotacja celowa z budżetu na finansowanie lub dofinansowanie zadań   - Zapewnienie opieki dla dzieci i młodzieży z terenu gminy poprzez organizację zajęć edukacyjno- wychowawczych </t>
  </si>
  <si>
    <t>Dotacja podmiotowa dla SPZOZ na realizację programu "Szczepienia przeciwko HPV- szczepienia dzieci w wieku 11-12 lat"</t>
  </si>
  <si>
    <t>Szkoła Podstawowa w Lipowym Polu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</si>
  <si>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</si>
  <si>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</si>
  <si>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</si>
  <si>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</si>
  <si>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</si>
  <si>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</si>
  <si>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Budowa parkingu przy cmentarzu na drodze gminnej w miejscowości Kierz Niedźwiedzi</t>
  </si>
  <si>
    <t xml:space="preserve">Zagospodarowanie terenu wokół sadzawki </t>
  </si>
  <si>
    <t>2010-2011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</si>
  <si>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</si>
  <si>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</si>
  <si>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Doposażenie śwetlcy działającej przy OSP- zakup krzeseł, ławek, kostki i mat.budowlanych</t>
  </si>
  <si>
    <t xml:space="preserve">Odsetki od dotacji wykorzystanych niezgodnie z przeznaczeniem lub pobranych w nadmiernej wysokości </t>
  </si>
  <si>
    <t>Wpływy ze zwrotów dotacji wykorzystanych niezgodnie z przeznaczeniem lub pobranych w nadmiernej wysokości</t>
  </si>
  <si>
    <t>Świadczenia rodzinne, świadczenia z funduszu alimentacyjnego oraz składki na ubezpieczenia emerytalne i rentowe z ubezpieczenia społecznego</t>
  </si>
  <si>
    <t>Infrastruktura wodociągowa i sanitacyjna wsi</t>
  </si>
  <si>
    <t>Dotacje celowe otrzymane z budżetu państwa na realizację inwestycji  i zakupów inwestycyjnych własnych gmin (związków gmin)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</si>
  <si>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</si>
  <si>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</si>
  <si>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</si>
  <si>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</si>
  <si>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</si>
  <si>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</si>
  <si>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</si>
  <si>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</si>
  <si>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</si>
  <si>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</si>
  <si>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</si>
  <si>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</si>
  <si>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</si>
  <si>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</si>
  <si>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</si>
  <si>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</si>
  <si>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</si>
  <si>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</si>
  <si>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</si>
  <si>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</si>
  <si>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</si>
  <si>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</si>
  <si>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</si>
  <si>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</si>
  <si>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</si>
  <si>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</si>
  <si>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</si>
  <si>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</si>
  <si>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</si>
  <si>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</si>
  <si>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</si>
  <si>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</si>
  <si>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</si>
  <si>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</si>
  <si>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</si>
  <si>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</si>
  <si>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</si>
  <si>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</si>
  <si>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</si>
  <si>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</si>
  <si>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</si>
  <si>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</si>
  <si>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</si>
  <si>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</si>
  <si>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</si>
  <si>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</si>
  <si>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</si>
  <si>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</si>
  <si>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</si>
  <si>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</si>
  <si>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</si>
  <si>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</si>
  <si>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</si>
  <si>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</si>
  <si>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</si>
  <si>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</si>
  <si>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</si>
  <si>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</si>
  <si>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</si>
  <si>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</si>
  <si>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</si>
  <si>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</si>
  <si>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</si>
  <si>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10.</t>
  </si>
  <si>
    <t>Inne źródła (wolne środki)</t>
  </si>
  <si>
    <t>Nazwa zadania inwestycyjnego</t>
  </si>
  <si>
    <t>Rolnictwo i łowiectwo</t>
  </si>
  <si>
    <t>Pozostała działalność</t>
  </si>
  <si>
    <t>Gospodarka mieszkaniowa</t>
  </si>
  <si>
    <t>Administracja publiczna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</si>
  <si>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</si>
  <si>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</si>
  <si>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</si>
  <si>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</si>
  <si>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Różne rozliczenia</t>
  </si>
  <si>
    <t>Różne rozliczenia finansowe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</si>
  <si>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</si>
  <si>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</si>
  <si>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</si>
  <si>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</si>
  <si>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</si>
  <si>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Edukacyjna opieka wychowawcza</t>
  </si>
  <si>
    <t>Świetlice szkolne</t>
  </si>
  <si>
    <t>Razem: dział 854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</si>
  <si>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</si>
  <si>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</si>
  <si>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</si>
  <si>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</si>
  <si>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</si>
  <si>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</si>
  <si>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</si>
  <si>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</si>
  <si>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</si>
  <si>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</si>
  <si>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</si>
  <si>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Pozostałe zadania w zakresie polityki społecznej</t>
  </si>
  <si>
    <t>Gospodarka komunalna i ochrona środowiska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</si>
  <si>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</si>
  <si>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</si>
  <si>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</si>
  <si>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</si>
  <si>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</si>
  <si>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 xml:space="preserve">Dotacja celowa na pomoc finansową udzielaną między jednostkami samorządu terytorialnego na dofinansowanie własnych zadań inwestycyjnych i zakupów inwestycyjnych - "Przebudowa drogi powiatowej nr 0576T Skarżysko - Kamienna - Majków - Parszów na odcinku od km 0 + 000 do km 1+ 700" </t>
  </si>
  <si>
    <t xml:space="preserve">Zakup sprzętu sportowego na plac szkolny( piłki, zestaw do ćwiczeń, tor przeszkód dla młodzieży- wykonanie , transport i montaż stołu pingpongowego betonowego </t>
  </si>
  <si>
    <t>Wyposażenie placu zabaw (zjeżdżalna, huśtawki, stół pingpongowy)</t>
  </si>
  <si>
    <t>Dotacje celowe otrzymane od samorządu województwa na zadania bieżące realizowane na podstawie porozumień (umów) między jednostkami samorządu terytorialnego</t>
  </si>
  <si>
    <t>Środki na dofinansowanie własnych zadań bieżących gmin (związków gmin), powiatów (związków powiatów), samorządów województw, pozyskane z innych źródeł</t>
  </si>
  <si>
    <t>Wydatki na wniesienie wkładów do  MPWiK Sp. z o.o w Skarżysku - Kamiennej na realizację zadania "Budowa i modernizacja  kanalizacji sanitarnej w Skarżysku- Kamiennej i Skarżysku Kościelnym" (2010 - 2012)</t>
  </si>
  <si>
    <t>"e-świętokrzyskie Rozbudowa Infrastruktury Informatycznej JST" (lata 2009-2012)</t>
  </si>
  <si>
    <t>Zakup i montaż koszy na śmieci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</si>
  <si>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</si>
  <si>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</si>
  <si>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Wykonanie parkingu przy cmentarzu-  zagospodarowanie terenu wokół parkingu</t>
  </si>
  <si>
    <t>Wpływy i wydatki związane z gromadzeniem środków z opłat i kar za korzystanie ze środowiska</t>
  </si>
  <si>
    <t xml:space="preserve">Wpływy z różnych opłat </t>
  </si>
  <si>
    <t>Otrzymane spadki , zapisy i darowizny w postaci pieniężnej</t>
  </si>
  <si>
    <t>I. Dotacje dla jednostek sektora finansów publicznych</t>
  </si>
  <si>
    <t>II. Dotacje dla jednostek spoza sektora finansów publicznych</t>
  </si>
  <si>
    <t>Budowa kompleksu sportowo-rekreacyjnego oraz placu zabaw dla dzieci młodszych na placu przyszkolnym wraz z zapleczem w miejscowości Lipowe Pole(2010-2011)</t>
  </si>
  <si>
    <t xml:space="preserve">Dotacja celowa z budżetu na finansowanie lub dofinansowanie zadań   - Sport dla wszystkich - propagowanie zdrowego stylu życia i aktywnego spędzania wolnego czasu, zajęcia i szkolenia, organizacja imprez, zawodów, turniejów sportowych i rekreacyjnych       o zasięgu gminnym wraz z wyjazdami na turnieje i zawody sportowe </t>
  </si>
  <si>
    <t xml:space="preserve">z dnia 27 stycznia  2010 r. </t>
  </si>
  <si>
    <t xml:space="preserve">z dnia 27 stycznia 2010 r. </t>
  </si>
  <si>
    <t>z dnia 27 stycznia 2010 r.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</si>
  <si>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</si>
  <si>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</si>
  <si>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>Inne papiery wartościowe (obligacje komunalne)</t>
  </si>
  <si>
    <t>Dochody i wydatki związane z realizacją zadań realizowanych na podstawie porozumień (umów) między jednostkami samorządu terytorialnego w 2010 r</t>
  </si>
  <si>
    <t>SPZOZ</t>
  </si>
  <si>
    <t>do uchwały Nr XL/221/10</t>
  </si>
  <si>
    <t>do Uchwały Nr XL/221/10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</si>
</sst>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6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0"/>
    </font>
    <font>
      <b/>
      <i/>
      <sz val="10"/>
      <name val="Times New Roman CE"/>
      <family val="0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sz val="11"/>
      <name val="Times New Roman"/>
      <family val="1"/>
    </font>
    <font>
      <b/>
      <i/>
      <sz val="11"/>
      <name val="Times New Roman CE"/>
      <family val="0"/>
    </font>
    <font>
      <b/>
      <sz val="10"/>
      <name val="Times New Roman"/>
      <family val="1"/>
    </font>
    <font>
      <sz val="8"/>
      <color indexed="10"/>
      <name val="Arial CE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5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3" fontId="12" fillId="0" borderId="0" xfId="0" applyNumberFormat="1" applyFont="1" applyAlignment="1">
      <alignment horizontal="left"/>
    </xf>
    <xf numFmtId="0" fontId="13" fillId="0" borderId="0" xfId="0" applyFont="1" applyAlignment="1">
      <alignment horizontal="justify" vertical="top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8" fontId="11" fillId="0" borderId="15" xfId="0" applyNumberFormat="1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20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170" fontId="10" fillId="0" borderId="0" xfId="0" applyNumberFormat="1" applyFont="1" applyAlignment="1">
      <alignment vertical="top" wrapText="1"/>
    </xf>
    <xf numFmtId="170" fontId="13" fillId="0" borderId="0" xfId="0" applyNumberFormat="1" applyFont="1" applyAlignment="1">
      <alignment vertical="top"/>
    </xf>
    <xf numFmtId="170" fontId="13" fillId="0" borderId="0" xfId="0" applyNumberFormat="1" applyFont="1" applyAlignment="1">
      <alignment horizontal="justify" vertical="top"/>
    </xf>
    <xf numFmtId="170" fontId="14" fillId="0" borderId="0" xfId="0" applyNumberFormat="1" applyFont="1" applyAlignment="1">
      <alignment horizontal="center"/>
    </xf>
    <xf numFmtId="170" fontId="21" fillId="0" borderId="17" xfId="0" applyNumberFormat="1" applyFont="1" applyBorder="1" applyAlignment="1">
      <alignment horizontal="center" vertical="top" wrapText="1"/>
    </xf>
    <xf numFmtId="170" fontId="23" fillId="0" borderId="17" xfId="0" applyNumberFormat="1" applyFont="1" applyBorder="1" applyAlignment="1">
      <alignment horizontal="center" vertical="top" wrapText="1"/>
    </xf>
    <xf numFmtId="170" fontId="21" fillId="0" borderId="16" xfId="0" applyNumberFormat="1" applyFont="1" applyBorder="1" applyAlignment="1">
      <alignment horizontal="center" vertical="top" wrapText="1"/>
    </xf>
    <xf numFmtId="170" fontId="21" fillId="0" borderId="15" xfId="0" applyNumberFormat="1" applyFont="1" applyBorder="1" applyAlignment="1">
      <alignment horizontal="center" vertical="top" wrapText="1"/>
    </xf>
    <xf numFmtId="170" fontId="21" fillId="0" borderId="18" xfId="0" applyNumberFormat="1" applyFont="1" applyBorder="1" applyAlignment="1">
      <alignment horizontal="center" vertical="top" wrapText="1"/>
    </xf>
    <xf numFmtId="170" fontId="21" fillId="0" borderId="19" xfId="0" applyNumberFormat="1" applyFont="1" applyBorder="1" applyAlignment="1">
      <alignment horizontal="center" vertical="top" wrapText="1"/>
    </xf>
    <xf numFmtId="170" fontId="10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left" vertical="top"/>
    </xf>
    <xf numFmtId="0" fontId="11" fillId="0" borderId="17" xfId="0" applyFont="1" applyBorder="1" applyAlignment="1">
      <alignment horizontal="center" vertical="top" wrapText="1"/>
    </xf>
    <xf numFmtId="170" fontId="11" fillId="0" borderId="17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170" fontId="11" fillId="0" borderId="17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170" fontId="20" fillId="0" borderId="17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0" fontId="25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top" wrapText="1"/>
    </xf>
    <xf numFmtId="170" fontId="11" fillId="0" borderId="15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170" fontId="20" fillId="0" borderId="16" xfId="0" applyNumberFormat="1" applyFont="1" applyBorder="1" applyAlignment="1">
      <alignment horizontal="center" vertical="top" wrapText="1"/>
    </xf>
    <xf numFmtId="170" fontId="2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 horizontal="right" vertical="top"/>
    </xf>
    <xf numFmtId="3" fontId="3" fillId="0" borderId="10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top" wrapText="1"/>
    </xf>
    <xf numFmtId="170" fontId="21" fillId="0" borderId="20" xfId="0" applyNumberFormat="1" applyFont="1" applyBorder="1" applyAlignment="1">
      <alignment horizontal="center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9" fillId="0" borderId="16" xfId="0" applyFont="1" applyBorder="1" applyAlignment="1" quotePrefix="1">
      <alignment/>
    </xf>
    <xf numFmtId="0" fontId="19" fillId="0" borderId="16" xfId="0" applyFont="1" applyBorder="1" applyAlignment="1" quotePrefix="1">
      <alignment wrapText="1"/>
    </xf>
    <xf numFmtId="0" fontId="12" fillId="0" borderId="18" xfId="0" applyFont="1" applyBorder="1" applyAlignment="1">
      <alignment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2" fillId="0" borderId="0" xfId="0" applyNumberFormat="1" applyFont="1" applyAlignment="1">
      <alignment horizont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 quotePrefix="1">
      <alignment/>
    </xf>
    <xf numFmtId="0" fontId="12" fillId="0" borderId="18" xfId="0" applyFont="1" applyBorder="1" applyAlignment="1" quotePrefix="1">
      <alignment/>
    </xf>
    <xf numFmtId="3" fontId="12" fillId="0" borderId="0" xfId="0" applyNumberFormat="1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27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4" fontId="12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45" fillId="0" borderId="18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16" xfId="0" applyFont="1" applyBorder="1" applyAlignment="1" quotePrefix="1">
      <alignment wrapText="1"/>
    </xf>
    <xf numFmtId="0" fontId="45" fillId="0" borderId="18" xfId="0" applyFont="1" applyBorder="1" applyAlignment="1">
      <alignment/>
    </xf>
    <xf numFmtId="0" fontId="15" fillId="0" borderId="18" xfId="0" applyFont="1" applyBorder="1" applyAlignment="1" quotePrefix="1">
      <alignment wrapText="1"/>
    </xf>
    <xf numFmtId="0" fontId="45" fillId="0" borderId="18" xfId="0" applyFont="1" applyBorder="1" applyAlignment="1">
      <alignment wrapText="1"/>
    </xf>
    <xf numFmtId="0" fontId="21" fillId="0" borderId="0" xfId="0" applyFont="1" applyBorder="1" applyAlignment="1">
      <alignment horizontal="left" vertical="top" wrapText="1"/>
    </xf>
    <xf numFmtId="0" fontId="21" fillId="0" borderId="18" xfId="0" applyFont="1" applyBorder="1" applyAlignment="1">
      <alignment vertical="center" wrapText="1"/>
    </xf>
    <xf numFmtId="0" fontId="21" fillId="0" borderId="21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center" wrapText="1"/>
    </xf>
    <xf numFmtId="170" fontId="21" fillId="0" borderId="15" xfId="0" applyNumberFormat="1" applyFont="1" applyBorder="1" applyAlignment="1">
      <alignment horizontal="center" vertical="top" wrapText="1"/>
    </xf>
    <xf numFmtId="170" fontId="46" fillId="0" borderId="17" xfId="0" applyNumberFormat="1" applyFont="1" applyBorder="1" applyAlignment="1">
      <alignment horizontal="center" vertical="top" wrapText="1"/>
    </xf>
    <xf numFmtId="170" fontId="46" fillId="0" borderId="16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170" fontId="24" fillId="0" borderId="15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7" fillId="0" borderId="16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wrapText="1"/>
    </xf>
    <xf numFmtId="169" fontId="21" fillId="0" borderId="14" xfId="0" applyNumberFormat="1" applyFont="1" applyBorder="1" applyAlignment="1">
      <alignment/>
    </xf>
    <xf numFmtId="168" fontId="21" fillId="0" borderId="14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wrapText="1"/>
    </xf>
    <xf numFmtId="0" fontId="21" fillId="0" borderId="16" xfId="0" applyFont="1" applyBorder="1" applyAlignment="1" quotePrefix="1">
      <alignment/>
    </xf>
    <xf numFmtId="4" fontId="21" fillId="0" borderId="16" xfId="0" applyNumberFormat="1" applyFont="1" applyBorder="1" applyAlignment="1">
      <alignment/>
    </xf>
    <xf numFmtId="0" fontId="21" fillId="0" borderId="16" xfId="0" applyFont="1" applyBorder="1" applyAlignment="1" quotePrefix="1">
      <alignment wrapText="1"/>
    </xf>
    <xf numFmtId="4" fontId="21" fillId="0" borderId="14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4" fontId="21" fillId="0" borderId="18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wrapText="1"/>
    </xf>
    <xf numFmtId="4" fontId="20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6" xfId="0" applyFont="1" applyBorder="1" applyAlignment="1" quotePrefix="1">
      <alignment wrapText="1"/>
    </xf>
    <xf numFmtId="0" fontId="20" fillId="0" borderId="18" xfId="0" applyFont="1" applyBorder="1" applyAlignment="1">
      <alignment/>
    </xf>
    <xf numFmtId="0" fontId="20" fillId="0" borderId="18" xfId="0" applyFont="1" applyBorder="1" applyAlignment="1" quotePrefix="1">
      <alignment wrapText="1"/>
    </xf>
    <xf numFmtId="0" fontId="20" fillId="0" borderId="18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168" fontId="24" fillId="0" borderId="15" xfId="0" applyNumberFormat="1" applyFont="1" applyBorder="1" applyAlignment="1">
      <alignment horizontal="center" vertical="top" wrapText="1"/>
    </xf>
    <xf numFmtId="168" fontId="24" fillId="0" borderId="15" xfId="0" applyNumberFormat="1" applyFont="1" applyBorder="1" applyAlignment="1">
      <alignment horizontal="left" vertical="top" wrapText="1"/>
    </xf>
    <xf numFmtId="4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top"/>
    </xf>
    <xf numFmtId="4" fontId="14" fillId="0" borderId="0" xfId="0" applyNumberFormat="1" applyFont="1" applyAlignment="1">
      <alignment horizontal="center"/>
    </xf>
    <xf numFmtId="4" fontId="20" fillId="0" borderId="15" xfId="0" applyNumberFormat="1" applyFont="1" applyBorder="1" applyAlignment="1">
      <alignment vertical="top" wrapText="1"/>
    </xf>
    <xf numFmtId="4" fontId="20" fillId="0" borderId="16" xfId="0" applyNumberFormat="1" applyFont="1" applyBorder="1" applyAlignment="1">
      <alignment vertical="top" wrapText="1"/>
    </xf>
    <xf numFmtId="4" fontId="21" fillId="0" borderId="16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center"/>
    </xf>
    <xf numFmtId="4" fontId="47" fillId="0" borderId="15" xfId="0" applyNumberFormat="1" applyFont="1" applyBorder="1" applyAlignment="1">
      <alignment vertical="top" wrapText="1"/>
    </xf>
    <xf numFmtId="4" fontId="47" fillId="0" borderId="16" xfId="0" applyNumberFormat="1" applyFont="1" applyBorder="1" applyAlignment="1">
      <alignment vertical="top" wrapText="1"/>
    </xf>
    <xf numFmtId="4" fontId="10" fillId="0" borderId="17" xfId="0" applyNumberFormat="1" applyFont="1" applyBorder="1" applyAlignment="1">
      <alignment vertical="top" wrapText="1"/>
    </xf>
    <xf numFmtId="4" fontId="11" fillId="0" borderId="15" xfId="0" applyNumberFormat="1" applyFont="1" applyBorder="1" applyAlignment="1">
      <alignment vertical="top" wrapText="1"/>
    </xf>
    <xf numFmtId="4" fontId="20" fillId="0" borderId="16" xfId="0" applyNumberFormat="1" applyFont="1" applyBorder="1" applyAlignment="1">
      <alignment vertical="top" wrapText="1"/>
    </xf>
    <xf numFmtId="4" fontId="10" fillId="0" borderId="18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top" wrapText="1"/>
    </xf>
    <xf numFmtId="4" fontId="10" fillId="0" borderId="18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vertical="top" wrapText="1"/>
    </xf>
    <xf numFmtId="4" fontId="18" fillId="0" borderId="16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4" fontId="21" fillId="0" borderId="16" xfId="0" applyNumberFormat="1" applyFont="1" applyBorder="1" applyAlignment="1">
      <alignment vertical="top" wrapText="1"/>
    </xf>
    <xf numFmtId="4" fontId="11" fillId="0" borderId="16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21" fillId="0" borderId="19" xfId="0" applyNumberFormat="1" applyFont="1" applyBorder="1" applyAlignment="1">
      <alignment vertical="top" wrapText="1"/>
    </xf>
    <xf numFmtId="4" fontId="11" fillId="0" borderId="18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top" wrapText="1"/>
    </xf>
    <xf numFmtId="4" fontId="20" fillId="0" borderId="17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" fontId="11" fillId="0" borderId="14" xfId="0" applyNumberFormat="1" applyFont="1" applyBorder="1" applyAlignment="1">
      <alignment vertical="top" wrapText="1"/>
    </xf>
    <xf numFmtId="169" fontId="11" fillId="0" borderId="22" xfId="0" applyNumberFormat="1" applyFont="1" applyBorder="1" applyAlignment="1">
      <alignment horizontal="center" vertical="top" wrapText="1"/>
    </xf>
    <xf numFmtId="170" fontId="11" fillId="0" borderId="22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1" fontId="17" fillId="0" borderId="10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top" wrapText="1"/>
    </xf>
    <xf numFmtId="170" fontId="47" fillId="0" borderId="17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top" wrapText="1"/>
    </xf>
    <xf numFmtId="0" fontId="18" fillId="0" borderId="0" xfId="0" applyFont="1" applyAlignment="1">
      <alignment vertical="center"/>
    </xf>
    <xf numFmtId="0" fontId="20" fillId="0" borderId="18" xfId="0" applyFont="1" applyBorder="1" applyAlignment="1">
      <alignment horizontal="center" vertical="top" wrapText="1"/>
    </xf>
    <xf numFmtId="4" fontId="20" fillId="0" borderId="18" xfId="0" applyNumberFormat="1" applyFont="1" applyBorder="1" applyAlignment="1">
      <alignment vertical="top" wrapText="1"/>
    </xf>
    <xf numFmtId="170" fontId="21" fillId="0" borderId="17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4" fontId="11" fillId="0" borderId="16" xfId="0" applyNumberFormat="1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170" fontId="11" fillId="0" borderId="23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170" fontId="47" fillId="0" borderId="15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170" fontId="47" fillId="0" borderId="16" xfId="0" applyNumberFormat="1" applyFont="1" applyBorder="1" applyAlignment="1">
      <alignment horizontal="center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170" fontId="21" fillId="0" borderId="21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vertical="top" wrapText="1"/>
    </xf>
    <xf numFmtId="4" fontId="47" fillId="0" borderId="17" xfId="0" applyNumberFormat="1" applyFont="1" applyBorder="1" applyAlignment="1">
      <alignment vertical="top" wrapText="1"/>
    </xf>
    <xf numFmtId="170" fontId="20" fillId="0" borderId="16" xfId="0" applyNumberFormat="1" applyFont="1" applyBorder="1" applyAlignment="1">
      <alignment horizontal="center" vertical="top" wrapText="1"/>
    </xf>
    <xf numFmtId="4" fontId="22" fillId="0" borderId="17" xfId="0" applyNumberFormat="1" applyFont="1" applyBorder="1" applyAlignment="1">
      <alignment vertical="top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top" wrapText="1"/>
    </xf>
    <xf numFmtId="4" fontId="11" fillId="0" borderId="15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4" fontId="21" fillId="0" borderId="15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170" fontId="11" fillId="0" borderId="10" xfId="0" applyNumberFormat="1" applyFont="1" applyBorder="1" applyAlignment="1">
      <alignment horizontal="center" vertical="top" wrapText="1"/>
    </xf>
    <xf numFmtId="4" fontId="11" fillId="0" borderId="20" xfId="0" applyNumberFormat="1" applyFont="1" applyBorder="1" applyAlignment="1">
      <alignment vertical="top" wrapText="1"/>
    </xf>
    <xf numFmtId="4" fontId="11" fillId="0" borderId="18" xfId="0" applyNumberFormat="1" applyFont="1" applyBorder="1" applyAlignment="1">
      <alignment vertical="top" wrapText="1"/>
    </xf>
    <xf numFmtId="0" fontId="21" fillId="0" borderId="19" xfId="0" applyFont="1" applyBorder="1" applyAlignment="1">
      <alignment vertical="center" wrapText="1"/>
    </xf>
    <xf numFmtId="4" fontId="20" fillId="0" borderId="18" xfId="0" applyNumberFormat="1" applyFont="1" applyBorder="1" applyAlignment="1">
      <alignment/>
    </xf>
    <xf numFmtId="0" fontId="49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170" fontId="21" fillId="0" borderId="20" xfId="0" applyNumberFormat="1" applyFont="1" applyBorder="1" applyAlignment="1">
      <alignment horizontal="center" vertical="top" wrapText="1"/>
    </xf>
    <xf numFmtId="170" fontId="21" fillId="0" borderId="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50" fillId="2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52" fillId="0" borderId="0" xfId="0" applyNumberFormat="1" applyFill="1" applyBorder="1" applyAlignment="1" applyProtection="1">
      <alignment horizontal="left"/>
      <protection locked="0"/>
    </xf>
    <xf numFmtId="49" fontId="53" fillId="0" borderId="0" xfId="0" applyFill="1" applyBorder="1" applyAlignment="1">
      <alignment horizontal="left" vertical="center" wrapText="1"/>
    </xf>
    <xf numFmtId="4" fontId="52" fillId="0" borderId="0" xfId="0" applyNumberFormat="1" applyFill="1" applyBorder="1" applyAlignment="1" applyProtection="1">
      <alignment horizontal="left"/>
      <protection locked="0"/>
    </xf>
    <xf numFmtId="4" fontId="53" fillId="24" borderId="24" xfId="0" applyNumberFormat="1" applyAlignment="1">
      <alignment horizontal="right" vertical="center" wrapText="1"/>
    </xf>
    <xf numFmtId="4" fontId="58" fillId="24" borderId="24" xfId="0" applyNumberFormat="1" applyAlignment="1">
      <alignment horizontal="right" vertical="center" wrapText="1"/>
    </xf>
    <xf numFmtId="49" fontId="57" fillId="0" borderId="25" xfId="0" applyFont="1" applyFill="1" applyBorder="1" applyAlignment="1">
      <alignment horizontal="center" vertical="center" wrapText="1"/>
    </xf>
    <xf numFmtId="49" fontId="57" fillId="0" borderId="26" xfId="0" applyFont="1" applyFill="1" applyBorder="1" applyAlignment="1">
      <alignment horizontal="center" vertical="center" wrapText="1"/>
    </xf>
    <xf numFmtId="49" fontId="53" fillId="0" borderId="0" xfId="0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 applyProtection="1">
      <alignment horizontal="center"/>
      <protection locked="0"/>
    </xf>
    <xf numFmtId="0" fontId="52" fillId="0" borderId="10" xfId="0" applyNumberFormat="1" applyFill="1" applyBorder="1" applyAlignment="1" applyProtection="1">
      <alignment horizontal="left"/>
      <protection locked="0"/>
    </xf>
    <xf numFmtId="49" fontId="53" fillId="24" borderId="24" xfId="0" applyAlignment="1">
      <alignment horizontal="center" vertical="center" wrapText="1"/>
    </xf>
    <xf numFmtId="49" fontId="53" fillId="24" borderId="24" xfId="0" applyAlignment="1">
      <alignment horizontal="right" vertical="center" wrapText="1"/>
    </xf>
    <xf numFmtId="49" fontId="53" fillId="24" borderId="24" xfId="0" applyFont="1" applyAlignment="1">
      <alignment horizontal="right" vertical="center" wrapText="1"/>
    </xf>
    <xf numFmtId="49" fontId="58" fillId="24" borderId="24" xfId="0" applyFont="1" applyAlignment="1">
      <alignment horizontal="right" vertical="center" wrapText="1"/>
    </xf>
    <xf numFmtId="49" fontId="58" fillId="24" borderId="24" xfId="0" applyAlignment="1">
      <alignment horizontal="right" vertical="center" wrapText="1"/>
    </xf>
    <xf numFmtId="4" fontId="58" fillId="24" borderId="24" xfId="0" applyNumberFormat="1" applyFont="1" applyAlignment="1">
      <alignment horizontal="right" vertical="center" wrapText="1"/>
    </xf>
    <xf numFmtId="49" fontId="59" fillId="0" borderId="24" xfId="0" applyFont="1" applyFill="1" applyAlignment="1">
      <alignment horizontal="center" vertical="center" wrapText="1"/>
    </xf>
    <xf numFmtId="49" fontId="53" fillId="0" borderId="24" xfId="0" applyFill="1" applyBorder="1" applyAlignment="1">
      <alignment horizontal="center" vertical="center" wrapText="1"/>
    </xf>
    <xf numFmtId="49" fontId="57" fillId="0" borderId="27" xfId="0" applyFont="1" applyFill="1" applyBorder="1" applyAlignment="1">
      <alignment horizontal="center" vertical="center" wrapText="1"/>
    </xf>
    <xf numFmtId="49" fontId="57" fillId="0" borderId="24" xfId="0" applyFont="1" applyFill="1" applyAlignment="1">
      <alignment horizontal="center" vertical="center" wrapText="1"/>
    </xf>
    <xf numFmtId="49" fontId="53" fillId="0" borderId="24" xfId="0" applyFill="1" applyAlignment="1">
      <alignment horizontal="center" vertical="center" wrapText="1"/>
    </xf>
    <xf numFmtId="49" fontId="53" fillId="0" borderId="24" xfId="0" applyFont="1" applyFill="1" applyAlignment="1">
      <alignment horizontal="right" vertical="center" wrapText="1"/>
    </xf>
    <xf numFmtId="49" fontId="53" fillId="0" borderId="24" xfId="0" applyFill="1" applyAlignment="1">
      <alignment horizontal="right" vertical="center" wrapText="1"/>
    </xf>
    <xf numFmtId="4" fontId="53" fillId="0" borderId="24" xfId="0" applyNumberFormat="1" applyFont="1" applyFill="1" applyAlignment="1">
      <alignment horizontal="right" vertical="center" wrapText="1"/>
    </xf>
    <xf numFmtId="4" fontId="53" fillId="0" borderId="24" xfId="0" applyNumberFormat="1" applyFill="1" applyAlignment="1">
      <alignment horizontal="right" vertical="center" wrapText="1"/>
    </xf>
    <xf numFmtId="4" fontId="53" fillId="0" borderId="24" xfId="0" applyNumberFormat="1" applyFill="1" applyAlignment="1">
      <alignment horizontal="center" vertical="center" wrapText="1"/>
    </xf>
    <xf numFmtId="4" fontId="53" fillId="0" borderId="24" xfId="0" applyNumberFormat="1" applyFont="1" applyFill="1" applyAlignment="1">
      <alignment horizontal="center" vertical="center" wrapText="1"/>
    </xf>
    <xf numFmtId="49" fontId="57" fillId="0" borderId="24" xfId="0" applyFill="1" applyAlignment="1">
      <alignment horizontal="center" vertical="center" wrapText="1"/>
    </xf>
    <xf numFmtId="1" fontId="53" fillId="0" borderId="24" xfId="0" applyNumberFormat="1" applyFill="1" applyAlignment="1">
      <alignment horizontal="center" vertical="center" wrapText="1"/>
    </xf>
    <xf numFmtId="4" fontId="58" fillId="0" borderId="24" xfId="0" applyNumberFormat="1" applyFill="1" applyAlignment="1">
      <alignment horizontal="right" vertical="center" wrapText="1"/>
    </xf>
    <xf numFmtId="49" fontId="53" fillId="20" borderId="24" xfId="0" applyFill="1" applyBorder="1" applyAlignment="1">
      <alignment horizontal="center" vertical="center" wrapText="1"/>
    </xf>
    <xf numFmtId="0" fontId="21" fillId="0" borderId="18" xfId="0" applyFont="1" applyBorder="1" applyAlignment="1" quotePrefix="1">
      <alignment wrapText="1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top" wrapText="1"/>
    </xf>
    <xf numFmtId="170" fontId="47" fillId="0" borderId="20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left" vertical="top" wrapText="1"/>
    </xf>
    <xf numFmtId="4" fontId="47" fillId="0" borderId="18" xfId="0" applyNumberFormat="1" applyFont="1" applyBorder="1" applyAlignment="1">
      <alignment vertical="top" wrapText="1"/>
    </xf>
    <xf numFmtId="3" fontId="0" fillId="0" borderId="18" xfId="0" applyNumberFormat="1" applyBorder="1" applyAlignment="1">
      <alignment vertical="center"/>
    </xf>
    <xf numFmtId="49" fontId="53" fillId="24" borderId="26" xfId="0" applyBorder="1" applyAlignment="1">
      <alignment horizontal="left" vertical="center" wrapText="1"/>
    </xf>
    <xf numFmtId="49" fontId="53" fillId="24" borderId="25" xfId="0" applyBorder="1" applyAlignment="1">
      <alignment horizontal="left" vertical="center" wrapText="1"/>
    </xf>
    <xf numFmtId="49" fontId="53" fillId="24" borderId="26" xfId="0" applyFont="1" applyBorder="1" applyAlignment="1">
      <alignment horizontal="right" vertical="center" wrapText="1"/>
    </xf>
    <xf numFmtId="49" fontId="53" fillId="0" borderId="25" xfId="0" applyFont="1" applyFill="1" applyBorder="1" applyAlignment="1">
      <alignment horizontal="right" vertical="center" wrapText="1"/>
    </xf>
    <xf numFmtId="4" fontId="53" fillId="0" borderId="25" xfId="0" applyNumberFormat="1" applyFill="1" applyBorder="1" applyAlignment="1">
      <alignment horizontal="right" vertical="center" wrapText="1"/>
    </xf>
    <xf numFmtId="49" fontId="53" fillId="24" borderId="26" xfId="0" applyBorder="1" applyAlignment="1">
      <alignment horizontal="right" vertical="center" wrapText="1"/>
    </xf>
    <xf numFmtId="49" fontId="53" fillId="24" borderId="25" xfId="0" applyBorder="1" applyAlignment="1">
      <alignment horizontal="right" vertical="center" wrapText="1"/>
    </xf>
    <xf numFmtId="49" fontId="53" fillId="24" borderId="27" xfId="0" applyBorder="1" applyAlignment="1">
      <alignment horizontal="center" vertical="center" wrapText="1"/>
    </xf>
    <xf numFmtId="49" fontId="53" fillId="24" borderId="25" xfId="0" applyBorder="1" applyAlignment="1">
      <alignment horizontal="center" vertical="center" wrapText="1"/>
    </xf>
    <xf numFmtId="49" fontId="53" fillId="0" borderId="26" xfId="0" applyFill="1" applyBorder="1" applyAlignment="1">
      <alignment horizontal="left" vertical="center" wrapText="1"/>
    </xf>
    <xf numFmtId="49" fontId="53" fillId="0" borderId="25" xfId="0" applyFill="1" applyBorder="1" applyAlignment="1">
      <alignment horizontal="left" vertical="center" wrapText="1"/>
    </xf>
    <xf numFmtId="4" fontId="53" fillId="0" borderId="26" xfId="0" applyNumberFormat="1" applyFont="1" applyFill="1" applyBorder="1" applyAlignment="1">
      <alignment horizontal="right" vertical="center" wrapText="1"/>
    </xf>
    <xf numFmtId="4" fontId="53" fillId="0" borderId="25" xfId="0" applyNumberFormat="1" applyFont="1" applyFill="1" applyBorder="1" applyAlignment="1">
      <alignment horizontal="right" vertical="center" wrapText="1"/>
    </xf>
    <xf numFmtId="49" fontId="53" fillId="0" borderId="26" xfId="0" applyFont="1" applyFill="1" applyBorder="1" applyAlignment="1">
      <alignment horizontal="right" vertical="center" wrapText="1"/>
    </xf>
    <xf numFmtId="49" fontId="53" fillId="0" borderId="28" xfId="0" applyFill="1" applyBorder="1" applyAlignment="1">
      <alignment horizontal="center" vertical="center" wrapText="1"/>
    </xf>
    <xf numFmtId="49" fontId="53" fillId="0" borderId="29" xfId="0" applyFill="1" applyBorder="1" applyAlignment="1">
      <alignment horizontal="center" vertical="center" wrapText="1"/>
    </xf>
    <xf numFmtId="49" fontId="53" fillId="0" borderId="17" xfId="0" applyFill="1" applyBorder="1" applyAlignment="1">
      <alignment horizontal="center" vertical="center" wrapText="1"/>
    </xf>
    <xf numFmtId="49" fontId="53" fillId="0" borderId="30" xfId="0" applyFill="1" applyBorder="1" applyAlignment="1">
      <alignment horizontal="center" vertical="center" wrapText="1"/>
    </xf>
    <xf numFmtId="49" fontId="53" fillId="0" borderId="26" xfId="0" applyFill="1" applyBorder="1" applyAlignment="1">
      <alignment horizontal="right" vertical="center" wrapText="1"/>
    </xf>
    <xf numFmtId="49" fontId="53" fillId="0" borderId="25" xfId="0" applyFill="1" applyBorder="1" applyAlignment="1">
      <alignment horizontal="right" vertical="center" wrapText="1"/>
    </xf>
    <xf numFmtId="49" fontId="53" fillId="0" borderId="27" xfId="0" applyFill="1" applyBorder="1" applyAlignment="1">
      <alignment horizontal="center" vertical="center" wrapText="1"/>
    </xf>
    <xf numFmtId="49" fontId="53" fillId="0" borderId="25" xfId="0" applyFill="1" applyBorder="1" applyAlignment="1">
      <alignment horizontal="center" vertical="center" wrapText="1"/>
    </xf>
    <xf numFmtId="49" fontId="53" fillId="0" borderId="31" xfId="0" applyFont="1" applyFill="1" applyBorder="1" applyAlignment="1">
      <alignment horizontal="center" vertical="center" wrapText="1"/>
    </xf>
    <xf numFmtId="49" fontId="53" fillId="0" borderId="32" xfId="0" applyFont="1" applyFill="1" applyBorder="1" applyAlignment="1">
      <alignment horizontal="center" vertical="center" wrapText="1"/>
    </xf>
    <xf numFmtId="49" fontId="53" fillId="0" borderId="33" xfId="0" applyFont="1" applyFill="1" applyBorder="1" applyAlignment="1">
      <alignment horizontal="center" vertical="center" wrapText="1"/>
    </xf>
    <xf numFmtId="49" fontId="53" fillId="0" borderId="34" xfId="0" applyFont="1" applyFill="1" applyBorder="1" applyAlignment="1">
      <alignment horizontal="center" vertical="center" wrapText="1"/>
    </xf>
    <xf numFmtId="49" fontId="53" fillId="0" borderId="35" xfId="0" applyFont="1" applyFill="1" applyBorder="1" applyAlignment="1">
      <alignment horizontal="center" vertical="center" wrapText="1"/>
    </xf>
    <xf numFmtId="49" fontId="53" fillId="0" borderId="36" xfId="0" applyFont="1" applyFill="1" applyBorder="1" applyAlignment="1">
      <alignment horizontal="center" vertical="center" wrapText="1"/>
    </xf>
    <xf numFmtId="49" fontId="53" fillId="0" borderId="26" xfId="0" applyFill="1" applyBorder="1" applyAlignment="1">
      <alignment horizontal="center" vertical="center" wrapText="1"/>
    </xf>
    <xf numFmtId="49" fontId="53" fillId="0" borderId="37" xfId="0" applyFill="1" applyBorder="1" applyAlignment="1">
      <alignment horizontal="center" vertical="center" wrapText="1"/>
    </xf>
    <xf numFmtId="49" fontId="53" fillId="0" borderId="38" xfId="0" applyFill="1" applyBorder="1" applyAlignment="1">
      <alignment horizontal="center" vertical="center" wrapText="1"/>
    </xf>
    <xf numFmtId="49" fontId="53" fillId="0" borderId="39" xfId="0" applyFill="1" applyBorder="1" applyAlignment="1">
      <alignment horizontal="center" vertical="center" wrapText="1"/>
    </xf>
    <xf numFmtId="49" fontId="53" fillId="0" borderId="40" xfId="0" applyFill="1" applyBorder="1" applyAlignment="1">
      <alignment horizontal="center" vertical="center" wrapText="1"/>
    </xf>
    <xf numFmtId="49" fontId="53" fillId="0" borderId="31" xfId="0" applyFill="1" applyBorder="1" applyAlignment="1">
      <alignment horizontal="center" vertical="center" wrapText="1"/>
    </xf>
    <xf numFmtId="49" fontId="53" fillId="0" borderId="32" xfId="0" applyFill="1" applyBorder="1" applyAlignment="1">
      <alignment horizontal="center" vertical="center" wrapText="1"/>
    </xf>
    <xf numFmtId="49" fontId="53" fillId="0" borderId="33" xfId="0" applyFill="1" applyBorder="1" applyAlignment="1">
      <alignment horizontal="center" vertical="center" wrapText="1"/>
    </xf>
    <xf numFmtId="49" fontId="53" fillId="0" borderId="34" xfId="0" applyFill="1" applyBorder="1" applyAlignment="1">
      <alignment horizontal="center" vertical="center" wrapText="1"/>
    </xf>
    <xf numFmtId="49" fontId="53" fillId="0" borderId="35" xfId="0" applyFill="1" applyBorder="1" applyAlignment="1">
      <alignment horizontal="center" vertical="center" wrapText="1"/>
    </xf>
    <xf numFmtId="49" fontId="53" fillId="0" borderId="36" xfId="0" applyFill="1" applyBorder="1" applyAlignment="1">
      <alignment horizontal="center" vertical="center" wrapText="1"/>
    </xf>
    <xf numFmtId="0" fontId="52" fillId="0" borderId="0" xfId="0" applyNumberFormat="1" applyFill="1" applyBorder="1" applyAlignment="1" applyProtection="1">
      <alignment horizontal="left"/>
      <protection locked="0"/>
    </xf>
    <xf numFmtId="49" fontId="54" fillId="24" borderId="0" xfId="0" applyFont="1" applyBorder="1" applyAlignment="1">
      <alignment horizontal="center" vertical="center" wrapText="1"/>
    </xf>
    <xf numFmtId="49" fontId="54" fillId="24" borderId="0" xfId="0" applyFont="1" applyBorder="1" applyAlignment="1">
      <alignment horizontal="center" vertical="center" wrapText="1"/>
    </xf>
    <xf numFmtId="0" fontId="52" fillId="0" borderId="0" xfId="0" applyNumberFormat="1" applyFill="1" applyBorder="1" applyAlignment="1" applyProtection="1">
      <alignment horizontal="left"/>
      <protection locked="0"/>
    </xf>
    <xf numFmtId="49" fontId="55" fillId="24" borderId="41" xfId="0" applyBorder="1" applyAlignment="1">
      <alignment horizontal="center" vertical="center" wrapText="1"/>
    </xf>
    <xf numFmtId="49" fontId="55" fillId="24" borderId="42" xfId="0" applyBorder="1" applyAlignment="1">
      <alignment horizontal="center" vertical="center" wrapText="1"/>
    </xf>
    <xf numFmtId="49" fontId="55" fillId="24" borderId="43" xfId="0" applyBorder="1" applyAlignment="1">
      <alignment horizontal="center" vertical="center" wrapText="1"/>
    </xf>
    <xf numFmtId="49" fontId="56" fillId="24" borderId="41" xfId="0" applyBorder="1" applyAlignment="1">
      <alignment horizontal="left" vertical="center" wrapText="1"/>
    </xf>
    <xf numFmtId="49" fontId="56" fillId="24" borderId="43" xfId="0" applyBorder="1" applyAlignment="1">
      <alignment horizontal="left" vertical="center" wrapText="1"/>
    </xf>
    <xf numFmtId="0" fontId="52" fillId="0" borderId="0" xfId="0" applyNumberFormat="1" applyFill="1" applyBorder="1" applyAlignment="1" applyProtection="1">
      <alignment horizontal="left"/>
      <protection locked="0"/>
    </xf>
    <xf numFmtId="49" fontId="53" fillId="0" borderId="44" xfId="0" applyFill="1" applyBorder="1" applyAlignment="1">
      <alignment horizontal="center" vertical="center" wrapText="1"/>
    </xf>
    <xf numFmtId="49" fontId="53" fillId="0" borderId="45" xfId="0" applyFill="1" applyBorder="1" applyAlignment="1">
      <alignment horizontal="center" vertical="center" wrapText="1"/>
    </xf>
    <xf numFmtId="49" fontId="57" fillId="0" borderId="26" xfId="0" applyFont="1" applyFill="1" applyBorder="1" applyAlignment="1">
      <alignment horizontal="center" vertical="center" wrapText="1"/>
    </xf>
    <xf numFmtId="49" fontId="57" fillId="0" borderId="25" xfId="0" applyFont="1" applyFill="1" applyBorder="1" applyAlignment="1">
      <alignment horizontal="center" vertical="center" wrapText="1"/>
    </xf>
    <xf numFmtId="49" fontId="53" fillId="24" borderId="25" xfId="0" applyFont="1" applyBorder="1" applyAlignment="1">
      <alignment horizontal="right" vertical="center" wrapText="1"/>
    </xf>
    <xf numFmtId="0" fontId="53" fillId="0" borderId="14" xfId="0" applyNumberFormat="1" applyFont="1" applyFill="1" applyBorder="1" applyAlignment="1" applyProtection="1">
      <alignment horizontal="left" wrapText="1"/>
      <protection locked="0"/>
    </xf>
    <xf numFmtId="0" fontId="53" fillId="0" borderId="16" xfId="0" applyNumberFormat="1" applyFont="1" applyFill="1" applyBorder="1" applyAlignment="1" applyProtection="1">
      <alignment horizontal="left" wrapText="1"/>
      <protection locked="0"/>
    </xf>
    <xf numFmtId="0" fontId="53" fillId="0" borderId="18" xfId="0" applyNumberFormat="1" applyFont="1" applyFill="1" applyBorder="1" applyAlignment="1" applyProtection="1">
      <alignment horizontal="left" wrapText="1"/>
      <protection locked="0"/>
    </xf>
    <xf numFmtId="0" fontId="53" fillId="0" borderId="15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NumberFormat="1" applyFont="1" applyFill="1" applyBorder="1" applyAlignment="1" applyProtection="1">
      <alignment horizontal="center" wrapText="1"/>
      <protection locked="0"/>
    </xf>
    <xf numFmtId="0" fontId="53" fillId="0" borderId="34" xfId="0" applyNumberFormat="1" applyFont="1" applyFill="1" applyBorder="1" applyAlignment="1" applyProtection="1">
      <alignment horizontal="center" wrapText="1"/>
      <protection locked="0"/>
    </xf>
    <xf numFmtId="49" fontId="57" fillId="0" borderId="27" xfId="0" applyFont="1" applyFill="1" applyBorder="1" applyAlignment="1">
      <alignment horizontal="center" vertical="center" wrapText="1"/>
    </xf>
    <xf numFmtId="49" fontId="53" fillId="0" borderId="46" xfId="0" applyFont="1" applyFill="1" applyBorder="1" applyAlignment="1">
      <alignment horizontal="center" vertical="center" wrapText="1"/>
    </xf>
    <xf numFmtId="49" fontId="53" fillId="0" borderId="15" xfId="0" applyFont="1" applyFill="1" applyBorder="1" applyAlignment="1">
      <alignment horizontal="center" vertical="center" wrapText="1"/>
    </xf>
    <xf numFmtId="49" fontId="53" fillId="0" borderId="47" xfId="0" applyFont="1" applyFill="1" applyBorder="1" applyAlignment="1">
      <alignment horizontal="center" vertical="center" wrapText="1"/>
    </xf>
    <xf numFmtId="4" fontId="58" fillId="24" borderId="26" xfId="0" applyNumberFormat="1" applyFont="1" applyBorder="1" applyAlignment="1">
      <alignment horizontal="right" vertical="center" wrapText="1"/>
    </xf>
    <xf numFmtId="4" fontId="58" fillId="24" borderId="25" xfId="0" applyNumberFormat="1" applyFont="1" applyBorder="1" applyAlignment="1">
      <alignment horizontal="right" vertical="center" wrapText="1"/>
    </xf>
    <xf numFmtId="49" fontId="58" fillId="24" borderId="19" xfId="0" applyFont="1" applyBorder="1" applyAlignment="1">
      <alignment horizontal="center" vertical="center" wrapText="1"/>
    </xf>
    <xf numFmtId="49" fontId="58" fillId="24" borderId="21" xfId="0" applyFont="1" applyBorder="1" applyAlignment="1">
      <alignment horizontal="center" vertical="center" wrapText="1"/>
    </xf>
    <xf numFmtId="49" fontId="58" fillId="24" borderId="48" xfId="0" applyFont="1" applyBorder="1" applyAlignment="1">
      <alignment horizontal="center" vertical="center" wrapText="1"/>
    </xf>
    <xf numFmtId="4" fontId="53" fillId="0" borderId="26" xfId="0" applyNumberFormat="1" applyFill="1" applyBorder="1" applyAlignment="1">
      <alignment horizontal="center" vertical="center" wrapText="1"/>
    </xf>
    <xf numFmtId="4" fontId="53" fillId="0" borderId="25" xfId="0" applyNumberFormat="1" applyFill="1" applyBorder="1" applyAlignment="1">
      <alignment horizontal="center" vertical="center" wrapText="1"/>
    </xf>
    <xf numFmtId="4" fontId="53" fillId="0" borderId="24" xfId="0" applyNumberFormat="1" applyFill="1" applyAlignment="1">
      <alignment horizontal="right" vertical="center" wrapText="1"/>
    </xf>
    <xf numFmtId="4" fontId="53" fillId="0" borderId="24" xfId="0" applyNumberFormat="1" applyFill="1" applyAlignment="1">
      <alignment horizontal="center" vertical="center" wrapText="1"/>
    </xf>
    <xf numFmtId="4" fontId="53" fillId="0" borderId="24" xfId="0" applyNumberFormat="1" applyFont="1" applyFill="1" applyAlignment="1">
      <alignment horizontal="left" vertical="center" wrapText="1"/>
    </xf>
    <xf numFmtId="4" fontId="53" fillId="0" borderId="24" xfId="0" applyNumberFormat="1" applyFill="1" applyAlignment="1">
      <alignment horizontal="left" vertical="center" wrapText="1"/>
    </xf>
    <xf numFmtId="49" fontId="57" fillId="24" borderId="0" xfId="0" applyAlignment="1">
      <alignment horizontal="right" vertical="center" wrapText="1"/>
    </xf>
    <xf numFmtId="4" fontId="58" fillId="0" borderId="24" xfId="0" applyNumberFormat="1" applyFont="1" applyFill="1" applyAlignment="1">
      <alignment horizontal="center" vertical="center" wrapText="1"/>
    </xf>
    <xf numFmtId="4" fontId="58" fillId="0" borderId="24" xfId="0" applyNumberFormat="1" applyFill="1" applyAlignment="1">
      <alignment horizontal="center" vertical="center" wrapText="1"/>
    </xf>
    <xf numFmtId="4" fontId="58" fillId="0" borderId="24" xfId="0" applyNumberFormat="1" applyFill="1" applyAlignment="1">
      <alignment horizontal="right" vertical="center" wrapText="1"/>
    </xf>
    <xf numFmtId="4" fontId="53" fillId="0" borderId="26" xfId="0" applyNumberFormat="1" applyFill="1" applyBorder="1" applyAlignment="1">
      <alignment horizontal="right" vertical="center" wrapText="1"/>
    </xf>
    <xf numFmtId="4" fontId="53" fillId="0" borderId="25" xfId="0" applyNumberFormat="1" applyFill="1" applyBorder="1" applyAlignment="1">
      <alignment horizontal="right" vertical="center" wrapText="1"/>
    </xf>
    <xf numFmtId="4" fontId="53" fillId="0" borderId="26" xfId="0" applyNumberFormat="1" applyFont="1" applyFill="1" applyBorder="1" applyAlignment="1">
      <alignment horizontal="left" vertical="center" wrapText="1"/>
    </xf>
    <xf numFmtId="4" fontId="53" fillId="0" borderId="25" xfId="0" applyNumberFormat="1" applyFill="1" applyBorder="1" applyAlignment="1">
      <alignment horizontal="left" vertical="center" wrapText="1"/>
    </xf>
    <xf numFmtId="4" fontId="53" fillId="0" borderId="26" xfId="0" applyNumberFormat="1" applyFont="1" applyFill="1" applyBorder="1" applyAlignment="1">
      <alignment horizontal="right" vertical="center" wrapText="1"/>
    </xf>
    <xf numFmtId="4" fontId="52" fillId="0" borderId="25" xfId="0" applyNumberFormat="1" applyFill="1" applyBorder="1" applyAlignment="1" applyProtection="1">
      <alignment horizontal="right" vertical="center" wrapText="1"/>
      <protection locked="0"/>
    </xf>
    <xf numFmtId="49" fontId="57" fillId="0" borderId="24" xfId="0" applyFill="1" applyAlignment="1">
      <alignment horizontal="center" vertical="center" wrapText="1"/>
    </xf>
    <xf numFmtId="49" fontId="53" fillId="20" borderId="24" xfId="0" applyFill="1" applyBorder="1" applyAlignment="1">
      <alignment horizontal="center" vertical="center" wrapText="1"/>
    </xf>
    <xf numFmtId="49" fontId="53" fillId="20" borderId="24" xfId="0" applyFont="1" applyFill="1" applyAlignment="1">
      <alignment horizontal="center" vertical="center" wrapText="1"/>
    </xf>
    <xf numFmtId="49" fontId="53" fillId="20" borderId="24" xfId="0" applyFill="1" applyAlignment="1">
      <alignment horizontal="center" vertical="center" wrapText="1"/>
    </xf>
    <xf numFmtId="49" fontId="53" fillId="20" borderId="49" xfId="0" applyFill="1" applyBorder="1" applyAlignment="1">
      <alignment horizontal="center" vertical="center" wrapText="1"/>
    </xf>
    <xf numFmtId="49" fontId="54" fillId="24" borderId="0" xfId="0" applyFont="1" applyAlignment="1">
      <alignment horizontal="center" vertical="center" wrapText="1"/>
    </xf>
    <xf numFmtId="49" fontId="54" fillId="24" borderId="0" xfId="0" applyAlignment="1">
      <alignment horizontal="center" vertical="center" wrapText="1"/>
    </xf>
    <xf numFmtId="49" fontId="54" fillId="24" borderId="0" xfId="0" applyBorder="1" applyAlignment="1">
      <alignment horizontal="center" vertical="center" wrapText="1"/>
    </xf>
    <xf numFmtId="49" fontId="55" fillId="24" borderId="0" xfId="0" applyAlignment="1">
      <alignment horizontal="center" vertical="center" wrapText="1"/>
    </xf>
    <xf numFmtId="49" fontId="56" fillId="24" borderId="0" xfId="0" applyAlignment="1">
      <alignment horizontal="left" vertical="center" wrapText="1"/>
    </xf>
    <xf numFmtId="4" fontId="53" fillId="0" borderId="25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6" fillId="20" borderId="10" xfId="0" applyFont="1" applyFill="1" applyBorder="1" applyAlignment="1">
      <alignment horizontal="center" vertical="center" wrapText="1"/>
    </xf>
    <xf numFmtId="3" fontId="26" fillId="20" borderId="14" xfId="0" applyNumberFormat="1" applyFont="1" applyFill="1" applyBorder="1" applyAlignment="1">
      <alignment horizontal="center" vertical="center" wrapText="1"/>
    </xf>
    <xf numFmtId="3" fontId="26" fillId="20" borderId="16" xfId="0" applyNumberFormat="1" applyFont="1" applyFill="1" applyBorder="1" applyAlignment="1">
      <alignment horizontal="center" vertical="center" wrapText="1"/>
    </xf>
    <xf numFmtId="3" fontId="26" fillId="20" borderId="18" xfId="0" applyNumberFormat="1" applyFont="1" applyFill="1" applyBorder="1" applyAlignment="1">
      <alignment horizontal="center" vertical="center" wrapText="1"/>
    </xf>
    <xf numFmtId="0" fontId="26" fillId="20" borderId="50" xfId="0" applyFont="1" applyFill="1" applyBorder="1" applyAlignment="1">
      <alignment horizontal="center" vertical="center" wrapText="1"/>
    </xf>
    <xf numFmtId="0" fontId="26" fillId="20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52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6" fillId="20" borderId="14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6" fillId="20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4" fontId="15" fillId="20" borderId="10" xfId="0" applyNumberFormat="1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48" fillId="20" borderId="14" xfId="0" applyFont="1" applyFill="1" applyBorder="1" applyAlignment="1">
      <alignment horizontal="center" vertical="center"/>
    </xf>
    <xf numFmtId="0" fontId="48" fillId="20" borderId="18" xfId="0" applyFont="1" applyFill="1" applyBorder="1" applyAlignment="1">
      <alignment horizontal="center" vertical="center"/>
    </xf>
    <xf numFmtId="170" fontId="48" fillId="20" borderId="14" xfId="0" applyNumberFormat="1" applyFont="1" applyFill="1" applyBorder="1" applyAlignment="1">
      <alignment horizontal="center" vertical="center"/>
    </xf>
    <xf numFmtId="170" fontId="48" fillId="20" borderId="18" xfId="0" applyNumberFormat="1" applyFont="1" applyFill="1" applyBorder="1" applyAlignment="1">
      <alignment horizontal="center" vertical="center"/>
    </xf>
    <xf numFmtId="4" fontId="15" fillId="20" borderId="10" xfId="0" applyNumberFormat="1" applyFont="1" applyFill="1" applyBorder="1" applyAlignment="1">
      <alignment horizontal="center" vertical="center"/>
    </xf>
    <xf numFmtId="0" fontId="20" fillId="0" borderId="5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11" fillId="0" borderId="5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15" fillId="20" borderId="14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20" borderId="10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left" vertical="center"/>
    </xf>
    <xf numFmtId="2" fontId="3" fillId="0" borderId="50" xfId="0" applyNumberFormat="1" applyFont="1" applyBorder="1" applyAlignment="1">
      <alignment horizontal="left" vertical="center"/>
    </xf>
    <xf numFmtId="2" fontId="3" fillId="0" borderId="51" xfId="0" applyNumberFormat="1" applyFont="1" applyBorder="1" applyAlignment="1">
      <alignment horizontal="left" vertical="center"/>
    </xf>
    <xf numFmtId="0" fontId="0" fillId="0" borderId="51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showGridLines="0" workbookViewId="0" topLeftCell="A1">
      <selection activeCell="J22" sqref="J22"/>
    </sheetView>
  </sheetViews>
  <sheetFormatPr defaultColWidth="9.00390625" defaultRowHeight="12.75"/>
  <cols>
    <col min="1" max="3" width="2.625" style="346" customWidth="1"/>
    <col min="4" max="4" width="1.00390625" style="346" customWidth="1"/>
    <col min="5" max="5" width="4.875" style="346" customWidth="1"/>
    <col min="6" max="6" width="6.00390625" style="346" customWidth="1"/>
    <col min="7" max="7" width="0.6171875" style="346" customWidth="1"/>
    <col min="8" max="8" width="4.875" style="346" customWidth="1"/>
    <col min="9" max="9" width="5.25390625" style="346" customWidth="1"/>
    <col min="10" max="10" width="16.25390625" style="346" customWidth="1"/>
    <col min="11" max="11" width="6.00390625" style="346" customWidth="1"/>
    <col min="12" max="12" width="1.12109375" style="346" customWidth="1"/>
    <col min="13" max="13" width="5.75390625" style="346" customWidth="1"/>
    <col min="14" max="14" width="8.75390625" style="346" customWidth="1"/>
    <col min="15" max="15" width="7.00390625" style="346" customWidth="1"/>
    <col min="16" max="16" width="8.125" style="346" customWidth="1"/>
    <col min="17" max="17" width="6.875" style="346" customWidth="1"/>
    <col min="18" max="20" width="7.625" style="346" customWidth="1"/>
    <col min="21" max="21" width="5.625" style="346" customWidth="1"/>
    <col min="22" max="23" width="6.625" style="346" customWidth="1"/>
    <col min="24" max="24" width="1.625" style="346" customWidth="1"/>
    <col min="25" max="25" width="6.625" style="346" customWidth="1"/>
    <col min="26" max="26" width="7.125" style="346" customWidth="1"/>
    <col min="27" max="27" width="0.37109375" style="346" customWidth="1"/>
    <col min="28" max="28" width="2.125" style="346" customWidth="1"/>
    <col min="29" max="16384" width="8.00390625" style="346" customWidth="1"/>
  </cols>
  <sheetData>
    <row r="1" spans="1:29" ht="16.5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347"/>
    </row>
    <row r="2" spans="2:17" s="78" customFormat="1" ht="12">
      <c r="B2" s="153"/>
      <c r="D2" s="153"/>
      <c r="H2" s="173"/>
      <c r="I2" s="173"/>
      <c r="J2" s="157"/>
      <c r="Q2" s="157" t="s">
        <v>61</v>
      </c>
    </row>
    <row r="3" spans="2:17" s="78" customFormat="1" ht="12">
      <c r="B3" s="153"/>
      <c r="D3" s="153"/>
      <c r="H3" s="173"/>
      <c r="I3" s="173"/>
      <c r="J3" s="157"/>
      <c r="Q3" s="157" t="s">
        <v>459</v>
      </c>
    </row>
    <row r="4" spans="2:17" s="78" customFormat="1" ht="12">
      <c r="B4" s="153"/>
      <c r="D4" s="153"/>
      <c r="H4" s="173"/>
      <c r="I4" s="173"/>
      <c r="J4" s="157"/>
      <c r="Q4" s="157" t="s">
        <v>181</v>
      </c>
    </row>
    <row r="5" spans="2:17" s="78" customFormat="1" ht="12">
      <c r="B5" s="153"/>
      <c r="D5" s="153"/>
      <c r="H5" s="173"/>
      <c r="I5" s="173"/>
      <c r="J5" s="157"/>
      <c r="Q5" s="157" t="s">
        <v>452</v>
      </c>
    </row>
    <row r="6" spans="3:29" ht="30" customHeight="1">
      <c r="C6" s="424" t="s">
        <v>457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347"/>
    </row>
    <row r="7" spans="1:29" ht="8.25" customHeight="1" hidden="1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347"/>
    </row>
    <row r="8" spans="1:29" ht="2.25" customHeight="1">
      <c r="A8" s="423"/>
      <c r="B8" s="423"/>
      <c r="C8" s="426"/>
      <c r="D8" s="427"/>
      <c r="E8" s="428"/>
      <c r="F8" s="428"/>
      <c r="G8" s="428"/>
      <c r="H8" s="428"/>
      <c r="I8" s="429"/>
      <c r="J8" s="430"/>
      <c r="K8" s="431"/>
      <c r="L8" s="432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347"/>
    </row>
    <row r="9" spans="2:28" ht="8.25" customHeight="1">
      <c r="B9" s="438" t="s">
        <v>362</v>
      </c>
      <c r="C9" s="445" t="s">
        <v>332</v>
      </c>
      <c r="D9" s="407"/>
      <c r="E9" s="414" t="s">
        <v>333</v>
      </c>
      <c r="F9" s="406" t="s">
        <v>90</v>
      </c>
      <c r="G9" s="407"/>
      <c r="H9" s="414" t="s">
        <v>334</v>
      </c>
      <c r="I9" s="417" t="s">
        <v>340</v>
      </c>
      <c r="J9" s="418"/>
      <c r="K9" s="406" t="s">
        <v>91</v>
      </c>
      <c r="L9" s="407"/>
      <c r="M9" s="412" t="s">
        <v>3</v>
      </c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398"/>
      <c r="AB9" s="353"/>
    </row>
    <row r="10" spans="2:28" ht="11.25" customHeight="1">
      <c r="B10" s="439"/>
      <c r="C10" s="446"/>
      <c r="D10" s="409"/>
      <c r="E10" s="415"/>
      <c r="F10" s="408"/>
      <c r="G10" s="409"/>
      <c r="H10" s="415"/>
      <c r="I10" s="419"/>
      <c r="J10" s="420"/>
      <c r="K10" s="408"/>
      <c r="L10" s="409"/>
      <c r="M10" s="414" t="s">
        <v>4</v>
      </c>
      <c r="N10" s="417" t="s">
        <v>382</v>
      </c>
      <c r="O10" s="433"/>
      <c r="P10" s="433"/>
      <c r="Q10" s="433"/>
      <c r="R10" s="433"/>
      <c r="S10" s="433"/>
      <c r="T10" s="433"/>
      <c r="U10" s="418"/>
      <c r="V10" s="414" t="s">
        <v>5</v>
      </c>
      <c r="W10" s="412" t="s">
        <v>382</v>
      </c>
      <c r="X10" s="413"/>
      <c r="Y10" s="413"/>
      <c r="Z10" s="413"/>
      <c r="AA10" s="398"/>
      <c r="AB10" s="353"/>
    </row>
    <row r="11" spans="2:27" ht="2.25" customHeight="1">
      <c r="B11" s="439"/>
      <c r="C11" s="446"/>
      <c r="D11" s="409"/>
      <c r="E11" s="415"/>
      <c r="F11" s="408"/>
      <c r="G11" s="409"/>
      <c r="H11" s="415"/>
      <c r="I11" s="419"/>
      <c r="J11" s="420"/>
      <c r="K11" s="408"/>
      <c r="L11" s="409"/>
      <c r="M11" s="415"/>
      <c r="N11" s="421"/>
      <c r="O11" s="434"/>
      <c r="P11" s="434"/>
      <c r="Q11" s="434"/>
      <c r="R11" s="434"/>
      <c r="S11" s="434"/>
      <c r="T11" s="434"/>
      <c r="U11" s="422"/>
      <c r="V11" s="415"/>
      <c r="W11" s="414" t="s">
        <v>6</v>
      </c>
      <c r="X11" s="417" t="s">
        <v>336</v>
      </c>
      <c r="Y11" s="418"/>
      <c r="Z11" s="417" t="s">
        <v>7</v>
      </c>
      <c r="AA11" s="399"/>
    </row>
    <row r="12" spans="2:28" ht="5.25" customHeight="1">
      <c r="B12" s="439"/>
      <c r="C12" s="446"/>
      <c r="D12" s="409"/>
      <c r="E12" s="415"/>
      <c r="F12" s="408"/>
      <c r="G12" s="409"/>
      <c r="H12" s="415"/>
      <c r="I12" s="419"/>
      <c r="J12" s="420"/>
      <c r="K12" s="408"/>
      <c r="L12" s="409"/>
      <c r="M12" s="415"/>
      <c r="N12" s="414" t="s">
        <v>8</v>
      </c>
      <c r="O12" s="417" t="s">
        <v>382</v>
      </c>
      <c r="P12" s="418"/>
      <c r="Q12" s="414" t="s">
        <v>9</v>
      </c>
      <c r="R12" s="414" t="s">
        <v>10</v>
      </c>
      <c r="S12" s="414" t="s">
        <v>11</v>
      </c>
      <c r="T12" s="414" t="s">
        <v>12</v>
      </c>
      <c r="U12" s="414" t="s">
        <v>13</v>
      </c>
      <c r="V12" s="415"/>
      <c r="W12" s="415"/>
      <c r="X12" s="421"/>
      <c r="Y12" s="422"/>
      <c r="Z12" s="419"/>
      <c r="AA12" s="400"/>
      <c r="AB12" s="353"/>
    </row>
    <row r="13" spans="2:28" ht="2.25" customHeight="1">
      <c r="B13" s="439"/>
      <c r="C13" s="446"/>
      <c r="D13" s="409"/>
      <c r="E13" s="415"/>
      <c r="F13" s="408"/>
      <c r="G13" s="409"/>
      <c r="H13" s="415"/>
      <c r="I13" s="419"/>
      <c r="J13" s="420"/>
      <c r="K13" s="408"/>
      <c r="L13" s="409"/>
      <c r="M13" s="415"/>
      <c r="N13" s="415"/>
      <c r="O13" s="421"/>
      <c r="P13" s="422"/>
      <c r="Q13" s="415"/>
      <c r="R13" s="415"/>
      <c r="S13" s="415"/>
      <c r="T13" s="415"/>
      <c r="U13" s="415"/>
      <c r="V13" s="415"/>
      <c r="W13" s="415"/>
      <c r="X13" s="417" t="s">
        <v>14</v>
      </c>
      <c r="Y13" s="418"/>
      <c r="Z13" s="419"/>
      <c r="AA13" s="400"/>
      <c r="AB13" s="353"/>
    </row>
    <row r="14" spans="2:28" ht="61.5" customHeight="1">
      <c r="B14" s="440"/>
      <c r="C14" s="447"/>
      <c r="D14" s="411"/>
      <c r="E14" s="416"/>
      <c r="F14" s="410"/>
      <c r="G14" s="411"/>
      <c r="H14" s="416"/>
      <c r="I14" s="421"/>
      <c r="J14" s="422"/>
      <c r="K14" s="410"/>
      <c r="L14" s="411"/>
      <c r="M14" s="416"/>
      <c r="N14" s="416"/>
      <c r="O14" s="363" t="s">
        <v>15</v>
      </c>
      <c r="P14" s="363" t="s">
        <v>16</v>
      </c>
      <c r="Q14" s="416"/>
      <c r="R14" s="416"/>
      <c r="S14" s="416"/>
      <c r="T14" s="416"/>
      <c r="U14" s="416"/>
      <c r="V14" s="416"/>
      <c r="W14" s="416"/>
      <c r="X14" s="421"/>
      <c r="Y14" s="422"/>
      <c r="Z14" s="421"/>
      <c r="AA14" s="401"/>
      <c r="AB14" s="353"/>
    </row>
    <row r="15" spans="2:27" ht="8.25" customHeight="1">
      <c r="B15" s="354">
        <v>1</v>
      </c>
      <c r="C15" s="444" t="s">
        <v>18</v>
      </c>
      <c r="D15" s="436"/>
      <c r="E15" s="365" t="s">
        <v>19</v>
      </c>
      <c r="F15" s="435" t="s">
        <v>20</v>
      </c>
      <c r="G15" s="436"/>
      <c r="H15" s="365" t="s">
        <v>21</v>
      </c>
      <c r="I15" s="435" t="s">
        <v>22</v>
      </c>
      <c r="J15" s="436"/>
      <c r="K15" s="435" t="s">
        <v>23</v>
      </c>
      <c r="L15" s="436"/>
      <c r="M15" s="365" t="s">
        <v>24</v>
      </c>
      <c r="N15" s="365" t="s">
        <v>25</v>
      </c>
      <c r="O15" s="365" t="s">
        <v>26</v>
      </c>
      <c r="P15" s="365" t="s">
        <v>27</v>
      </c>
      <c r="Q15" s="365" t="s">
        <v>28</v>
      </c>
      <c r="R15" s="365" t="s">
        <v>29</v>
      </c>
      <c r="S15" s="365" t="s">
        <v>30</v>
      </c>
      <c r="T15" s="365" t="s">
        <v>31</v>
      </c>
      <c r="U15" s="365" t="s">
        <v>32</v>
      </c>
      <c r="V15" s="365" t="s">
        <v>33</v>
      </c>
      <c r="W15" s="365" t="s">
        <v>34</v>
      </c>
      <c r="X15" s="435" t="s">
        <v>92</v>
      </c>
      <c r="Y15" s="436"/>
      <c r="Z15" s="435" t="s">
        <v>93</v>
      </c>
      <c r="AA15" s="436"/>
    </row>
    <row r="16" spans="2:27" ht="59.25" customHeight="1">
      <c r="B16" s="441" t="s">
        <v>94</v>
      </c>
      <c r="C16" s="442"/>
      <c r="D16" s="442"/>
      <c r="E16" s="443"/>
      <c r="F16" s="352"/>
      <c r="G16" s="351"/>
      <c r="H16" s="365"/>
      <c r="I16" s="352"/>
      <c r="J16" s="351"/>
      <c r="K16" s="352"/>
      <c r="L16" s="351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52"/>
      <c r="Y16" s="351"/>
      <c r="Z16" s="352"/>
      <c r="AA16" s="351"/>
    </row>
    <row r="17" spans="2:27" ht="8.25" customHeight="1">
      <c r="B17" s="354"/>
      <c r="C17" s="364"/>
      <c r="D17" s="351"/>
      <c r="E17" s="365"/>
      <c r="F17" s="352"/>
      <c r="G17" s="351"/>
      <c r="H17" s="365"/>
      <c r="I17" s="352"/>
      <c r="J17" s="351"/>
      <c r="K17" s="352"/>
      <c r="L17" s="351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52"/>
      <c r="Y17" s="351"/>
      <c r="Z17" s="352"/>
      <c r="AA17" s="351"/>
    </row>
    <row r="18" spans="2:27" ht="8.25" customHeight="1">
      <c r="B18" s="354"/>
      <c r="C18" s="364"/>
      <c r="D18" s="351"/>
      <c r="E18" s="365"/>
      <c r="F18" s="352"/>
      <c r="G18" s="351"/>
      <c r="H18" s="365"/>
      <c r="I18" s="352"/>
      <c r="J18" s="351"/>
      <c r="K18" s="352"/>
      <c r="L18" s="351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52"/>
      <c r="Y18" s="351"/>
      <c r="Z18" s="352"/>
      <c r="AA18" s="351"/>
    </row>
    <row r="19" spans="2:27" ht="53.25" customHeight="1">
      <c r="B19" s="441" t="s">
        <v>95</v>
      </c>
      <c r="C19" s="442"/>
      <c r="D19" s="442"/>
      <c r="E19" s="443"/>
      <c r="F19" s="352"/>
      <c r="G19" s="351"/>
      <c r="H19" s="365"/>
      <c r="I19" s="352"/>
      <c r="J19" s="351"/>
      <c r="K19" s="352"/>
      <c r="L19" s="351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52"/>
      <c r="Y19" s="351"/>
      <c r="Z19" s="352"/>
      <c r="AA19" s="351"/>
    </row>
    <row r="20" spans="2:27" ht="8.25" customHeight="1">
      <c r="B20" s="354"/>
      <c r="C20" s="364"/>
      <c r="D20" s="351"/>
      <c r="E20" s="365"/>
      <c r="F20" s="352"/>
      <c r="G20" s="351"/>
      <c r="H20" s="365"/>
      <c r="I20" s="352"/>
      <c r="J20" s="351"/>
      <c r="K20" s="352"/>
      <c r="L20" s="351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52"/>
      <c r="Y20" s="351"/>
      <c r="Z20" s="352"/>
      <c r="AA20" s="351"/>
    </row>
    <row r="21" spans="2:27" ht="8.25" customHeight="1">
      <c r="B21" s="354"/>
      <c r="C21" s="364"/>
      <c r="D21" s="351"/>
      <c r="E21" s="365"/>
      <c r="F21" s="352"/>
      <c r="G21" s="351"/>
      <c r="H21" s="365"/>
      <c r="I21" s="352"/>
      <c r="J21" s="351"/>
      <c r="K21" s="352"/>
      <c r="L21" s="351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52"/>
      <c r="Y21" s="351"/>
      <c r="Z21" s="352"/>
      <c r="AA21" s="351"/>
    </row>
    <row r="22" spans="2:27" ht="59.25" customHeight="1">
      <c r="B22" s="441" t="s">
        <v>96</v>
      </c>
      <c r="C22" s="442"/>
      <c r="D22" s="442"/>
      <c r="E22" s="443"/>
      <c r="F22" s="352"/>
      <c r="G22" s="351"/>
      <c r="H22" s="365"/>
      <c r="I22" s="352"/>
      <c r="J22" s="351"/>
      <c r="K22" s="352"/>
      <c r="L22" s="351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52"/>
      <c r="Y22" s="351"/>
      <c r="Z22" s="352"/>
      <c r="AA22" s="351"/>
    </row>
    <row r="23" spans="2:27" ht="8.25" customHeight="1">
      <c r="B23" s="354"/>
      <c r="C23" s="364"/>
      <c r="D23" s="351"/>
      <c r="E23" s="365"/>
      <c r="F23" s="352"/>
      <c r="G23" s="351"/>
      <c r="H23" s="365"/>
      <c r="I23" s="352"/>
      <c r="J23" s="351"/>
      <c r="K23" s="352"/>
      <c r="L23" s="351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52"/>
      <c r="Y23" s="351"/>
      <c r="Z23" s="352"/>
      <c r="AA23" s="351"/>
    </row>
    <row r="24" spans="2:27" ht="8.25" customHeight="1">
      <c r="B24" s="354"/>
      <c r="C24" s="364"/>
      <c r="D24" s="351"/>
      <c r="E24" s="365"/>
      <c r="F24" s="352"/>
      <c r="G24" s="351"/>
      <c r="H24" s="365"/>
      <c r="I24" s="352"/>
      <c r="J24" s="351"/>
      <c r="K24" s="352"/>
      <c r="L24" s="351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52"/>
      <c r="Y24" s="351"/>
      <c r="Z24" s="352"/>
      <c r="AA24" s="351"/>
    </row>
    <row r="25" spans="2:27" ht="13.5" customHeight="1">
      <c r="B25" s="355"/>
      <c r="C25" s="404" t="s">
        <v>97</v>
      </c>
      <c r="D25" s="405"/>
      <c r="E25" s="366"/>
      <c r="F25" s="402"/>
      <c r="G25" s="403"/>
      <c r="H25" s="366"/>
      <c r="I25" s="393" t="s">
        <v>423</v>
      </c>
      <c r="J25" s="394"/>
      <c r="K25" s="395">
        <v>975000</v>
      </c>
      <c r="L25" s="396"/>
      <c r="M25" s="367" t="s">
        <v>98</v>
      </c>
      <c r="N25" s="367" t="s">
        <v>98</v>
      </c>
      <c r="O25" s="367" t="s">
        <v>98</v>
      </c>
      <c r="P25" s="367" t="s">
        <v>98</v>
      </c>
      <c r="Q25" s="368" t="s">
        <v>36</v>
      </c>
      <c r="R25" s="368" t="s">
        <v>36</v>
      </c>
      <c r="S25" s="368" t="s">
        <v>36</v>
      </c>
      <c r="T25" s="368" t="s">
        <v>36</v>
      </c>
      <c r="U25" s="368" t="s">
        <v>36</v>
      </c>
      <c r="V25" s="369">
        <v>975000</v>
      </c>
      <c r="W25" s="370">
        <v>975000</v>
      </c>
      <c r="X25" s="397" t="s">
        <v>98</v>
      </c>
      <c r="Y25" s="387"/>
      <c r="Z25" s="402" t="s">
        <v>36</v>
      </c>
      <c r="AA25" s="403"/>
    </row>
    <row r="26" spans="2:27" ht="13.5" customHeight="1">
      <c r="B26" s="355"/>
      <c r="C26" s="404"/>
      <c r="D26" s="405"/>
      <c r="E26" s="366" t="s">
        <v>99</v>
      </c>
      <c r="F26" s="402"/>
      <c r="G26" s="403"/>
      <c r="H26" s="362"/>
      <c r="I26" s="393" t="s">
        <v>167</v>
      </c>
      <c r="J26" s="394"/>
      <c r="K26" s="395">
        <v>975000</v>
      </c>
      <c r="L26" s="388"/>
      <c r="M26" s="368" t="s">
        <v>36</v>
      </c>
      <c r="N26" s="368" t="s">
        <v>36</v>
      </c>
      <c r="O26" s="368" t="s">
        <v>36</v>
      </c>
      <c r="P26" s="368" t="s">
        <v>36</v>
      </c>
      <c r="Q26" s="368" t="s">
        <v>36</v>
      </c>
      <c r="R26" s="368" t="s">
        <v>36</v>
      </c>
      <c r="S26" s="368" t="s">
        <v>36</v>
      </c>
      <c r="T26" s="368" t="s">
        <v>36</v>
      </c>
      <c r="U26" s="368" t="s">
        <v>36</v>
      </c>
      <c r="V26" s="370">
        <v>975000</v>
      </c>
      <c r="W26" s="370">
        <v>975000</v>
      </c>
      <c r="X26" s="402" t="s">
        <v>36</v>
      </c>
      <c r="Y26" s="403"/>
      <c r="Z26" s="402" t="s">
        <v>36</v>
      </c>
      <c r="AA26" s="403"/>
    </row>
    <row r="27" spans="2:27" ht="13.5" customHeight="1">
      <c r="B27" s="355"/>
      <c r="C27" s="391"/>
      <c r="D27" s="392"/>
      <c r="E27" s="356"/>
      <c r="F27" s="389"/>
      <c r="G27" s="390"/>
      <c r="H27" s="362" t="s">
        <v>100</v>
      </c>
      <c r="I27" s="384" t="s">
        <v>115</v>
      </c>
      <c r="J27" s="385"/>
      <c r="K27" s="389" t="s">
        <v>101</v>
      </c>
      <c r="L27" s="390"/>
      <c r="M27" s="357" t="s">
        <v>36</v>
      </c>
      <c r="N27" s="357" t="s">
        <v>36</v>
      </c>
      <c r="O27" s="357" t="s">
        <v>36</v>
      </c>
      <c r="P27" s="357" t="s">
        <v>36</v>
      </c>
      <c r="Q27" s="357" t="s">
        <v>36</v>
      </c>
      <c r="R27" s="357" t="s">
        <v>36</v>
      </c>
      <c r="S27" s="357" t="s">
        <v>36</v>
      </c>
      <c r="T27" s="357" t="s">
        <v>36</v>
      </c>
      <c r="U27" s="357" t="s">
        <v>36</v>
      </c>
      <c r="V27" s="349" t="s">
        <v>101</v>
      </c>
      <c r="W27" s="349" t="s">
        <v>101</v>
      </c>
      <c r="X27" s="389" t="s">
        <v>36</v>
      </c>
      <c r="Y27" s="390"/>
      <c r="Z27" s="389" t="s">
        <v>36</v>
      </c>
      <c r="AA27" s="390"/>
    </row>
    <row r="28" spans="2:27" ht="39" customHeight="1">
      <c r="B28" s="355"/>
      <c r="C28" s="391"/>
      <c r="D28" s="392"/>
      <c r="E28" s="356"/>
      <c r="F28" s="389"/>
      <c r="G28" s="390"/>
      <c r="H28" s="356" t="s">
        <v>102</v>
      </c>
      <c r="I28" s="384" t="s">
        <v>103</v>
      </c>
      <c r="J28" s="385"/>
      <c r="K28" s="386" t="s">
        <v>62</v>
      </c>
      <c r="L28" s="437"/>
      <c r="M28" s="357" t="s">
        <v>36</v>
      </c>
      <c r="N28" s="357" t="s">
        <v>36</v>
      </c>
      <c r="O28" s="358" t="s">
        <v>98</v>
      </c>
      <c r="P28" s="357" t="s">
        <v>36</v>
      </c>
      <c r="Q28" s="357" t="s">
        <v>36</v>
      </c>
      <c r="R28" s="357" t="s">
        <v>36</v>
      </c>
      <c r="S28" s="357" t="s">
        <v>36</v>
      </c>
      <c r="T28" s="357" t="s">
        <v>36</v>
      </c>
      <c r="U28" s="357" t="s">
        <v>36</v>
      </c>
      <c r="V28" s="349">
        <v>875000</v>
      </c>
      <c r="W28" s="349">
        <v>875000</v>
      </c>
      <c r="X28" s="389" t="s">
        <v>36</v>
      </c>
      <c r="Y28" s="390"/>
      <c r="Z28" s="389" t="s">
        <v>36</v>
      </c>
      <c r="AA28" s="390"/>
    </row>
    <row r="29" spans="2:27" ht="27.75" customHeight="1">
      <c r="B29" s="450" t="s">
        <v>89</v>
      </c>
      <c r="C29" s="451"/>
      <c r="D29" s="451"/>
      <c r="E29" s="451"/>
      <c r="F29" s="451"/>
      <c r="G29" s="451"/>
      <c r="H29" s="451"/>
      <c r="I29" s="451"/>
      <c r="J29" s="452"/>
      <c r="K29" s="448">
        <v>975000</v>
      </c>
      <c r="L29" s="449"/>
      <c r="M29" s="359" t="s">
        <v>98</v>
      </c>
      <c r="N29" s="359" t="s">
        <v>98</v>
      </c>
      <c r="O29" s="359" t="s">
        <v>98</v>
      </c>
      <c r="P29" s="359" t="s">
        <v>98</v>
      </c>
      <c r="Q29" s="359" t="s">
        <v>98</v>
      </c>
      <c r="R29" s="359" t="s">
        <v>98</v>
      </c>
      <c r="S29" s="359" t="s">
        <v>98</v>
      </c>
      <c r="T29" s="360" t="s">
        <v>36</v>
      </c>
      <c r="U29" s="359" t="s">
        <v>98</v>
      </c>
      <c r="V29" s="361">
        <v>975000</v>
      </c>
      <c r="W29" s="350">
        <v>975000</v>
      </c>
      <c r="X29" s="448" t="s">
        <v>98</v>
      </c>
      <c r="Y29" s="449"/>
      <c r="Z29" s="448" t="s">
        <v>98</v>
      </c>
      <c r="AA29" s="449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</sheetData>
  <mergeCells count="67">
    <mergeCell ref="K29:L29"/>
    <mergeCell ref="X29:Y29"/>
    <mergeCell ref="Z29:AA29"/>
    <mergeCell ref="B29:J29"/>
    <mergeCell ref="F9:G14"/>
    <mergeCell ref="F15:G15"/>
    <mergeCell ref="F25:G25"/>
    <mergeCell ref="F26:G26"/>
    <mergeCell ref="F27:G27"/>
    <mergeCell ref="F28:G28"/>
    <mergeCell ref="B9:B14"/>
    <mergeCell ref="B16:E16"/>
    <mergeCell ref="B19:E19"/>
    <mergeCell ref="B22:E22"/>
    <mergeCell ref="C26:D26"/>
    <mergeCell ref="C15:D15"/>
    <mergeCell ref="C9:D14"/>
    <mergeCell ref="E9:E14"/>
    <mergeCell ref="Z27:AA27"/>
    <mergeCell ref="C28:D28"/>
    <mergeCell ref="I28:J28"/>
    <mergeCell ref="K28:L28"/>
    <mergeCell ref="X28:Y28"/>
    <mergeCell ref="Z28:AA28"/>
    <mergeCell ref="C27:D27"/>
    <mergeCell ref="I27:J27"/>
    <mergeCell ref="K27:L27"/>
    <mergeCell ref="X27:Y27"/>
    <mergeCell ref="I26:J26"/>
    <mergeCell ref="K26:L26"/>
    <mergeCell ref="X26:Y26"/>
    <mergeCell ref="Z26:AA26"/>
    <mergeCell ref="Z25:AA25"/>
    <mergeCell ref="C25:D25"/>
    <mergeCell ref="I25:J25"/>
    <mergeCell ref="K25:L25"/>
    <mergeCell ref="X25:Y25"/>
    <mergeCell ref="M10:M14"/>
    <mergeCell ref="Z15:AA15"/>
    <mergeCell ref="T12:T14"/>
    <mergeCell ref="U12:U14"/>
    <mergeCell ref="X13:Y14"/>
    <mergeCell ref="N12:N14"/>
    <mergeCell ref="W10:AA10"/>
    <mergeCell ref="W11:W14"/>
    <mergeCell ref="X11:Y12"/>
    <mergeCell ref="Z11:AA14"/>
    <mergeCell ref="I15:J15"/>
    <mergeCell ref="K15:L15"/>
    <mergeCell ref="X15:Y15"/>
    <mergeCell ref="O12:P13"/>
    <mergeCell ref="Q12:Q14"/>
    <mergeCell ref="R12:R14"/>
    <mergeCell ref="S12:S14"/>
    <mergeCell ref="K9:L14"/>
    <mergeCell ref="M9:AA9"/>
    <mergeCell ref="V10:V14"/>
    <mergeCell ref="H9:H14"/>
    <mergeCell ref="I9:J14"/>
    <mergeCell ref="A1:AB1"/>
    <mergeCell ref="C6:AB6"/>
    <mergeCell ref="A7:AB7"/>
    <mergeCell ref="A8:C8"/>
    <mergeCell ref="D8:I8"/>
    <mergeCell ref="J8:K8"/>
    <mergeCell ref="L8:AB8"/>
    <mergeCell ref="N10:U11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M8" sqref="M8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17.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80" customWidth="1"/>
    <col min="9" max="9" width="3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559" t="s">
        <v>239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2" ht="10.5" customHeight="1">
      <c r="A2" s="8"/>
      <c r="B2" s="8"/>
      <c r="C2" s="8"/>
      <c r="D2" s="8"/>
      <c r="E2" s="8"/>
      <c r="F2" s="8"/>
      <c r="G2" s="8"/>
      <c r="H2" s="278"/>
      <c r="I2" s="8"/>
      <c r="J2" s="8"/>
      <c r="K2" s="8"/>
      <c r="L2" s="5" t="s">
        <v>361</v>
      </c>
    </row>
    <row r="3" spans="1:12" s="24" customFormat="1" ht="19.5" customHeight="1">
      <c r="A3" s="560" t="s">
        <v>375</v>
      </c>
      <c r="B3" s="560" t="s">
        <v>332</v>
      </c>
      <c r="C3" s="560" t="s">
        <v>360</v>
      </c>
      <c r="D3" s="558" t="s">
        <v>396</v>
      </c>
      <c r="E3" s="558" t="s">
        <v>376</v>
      </c>
      <c r="F3" s="558" t="s">
        <v>381</v>
      </c>
      <c r="G3" s="558"/>
      <c r="H3" s="558"/>
      <c r="I3" s="558"/>
      <c r="J3" s="558"/>
      <c r="K3" s="558"/>
      <c r="L3" s="558" t="s">
        <v>379</v>
      </c>
    </row>
    <row r="4" spans="1:12" s="24" customFormat="1" ht="19.5" customHeight="1">
      <c r="A4" s="560"/>
      <c r="B4" s="560"/>
      <c r="C4" s="560"/>
      <c r="D4" s="558"/>
      <c r="E4" s="558"/>
      <c r="F4" s="558" t="s">
        <v>116</v>
      </c>
      <c r="G4" s="558" t="s">
        <v>341</v>
      </c>
      <c r="H4" s="558"/>
      <c r="I4" s="558"/>
      <c r="J4" s="558"/>
      <c r="K4" s="558"/>
      <c r="L4" s="558"/>
    </row>
    <row r="5" spans="1:12" s="24" customFormat="1" ht="29.25" customHeight="1">
      <c r="A5" s="560"/>
      <c r="B5" s="560"/>
      <c r="C5" s="560"/>
      <c r="D5" s="558"/>
      <c r="E5" s="558"/>
      <c r="F5" s="558"/>
      <c r="G5" s="558" t="s">
        <v>390</v>
      </c>
      <c r="H5" s="562" t="s">
        <v>383</v>
      </c>
      <c r="I5" s="565" t="s">
        <v>392</v>
      </c>
      <c r="J5" s="488"/>
      <c r="K5" s="558" t="s">
        <v>384</v>
      </c>
      <c r="L5" s="558"/>
    </row>
    <row r="6" spans="1:12" s="24" customFormat="1" ht="19.5" customHeight="1">
      <c r="A6" s="560"/>
      <c r="B6" s="560"/>
      <c r="C6" s="560"/>
      <c r="D6" s="558"/>
      <c r="E6" s="558"/>
      <c r="F6" s="558"/>
      <c r="G6" s="558"/>
      <c r="H6" s="562"/>
      <c r="I6" s="566"/>
      <c r="J6" s="490"/>
      <c r="K6" s="558"/>
      <c r="L6" s="558"/>
    </row>
    <row r="7" spans="1:12" s="24" customFormat="1" ht="19.5" customHeight="1">
      <c r="A7" s="560"/>
      <c r="B7" s="560"/>
      <c r="C7" s="560"/>
      <c r="D7" s="558"/>
      <c r="E7" s="558"/>
      <c r="F7" s="558"/>
      <c r="G7" s="558"/>
      <c r="H7" s="562"/>
      <c r="I7" s="567"/>
      <c r="J7" s="492"/>
      <c r="K7" s="558"/>
      <c r="L7" s="558"/>
    </row>
    <row r="8" spans="1:12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5</v>
      </c>
      <c r="G8" s="12">
        <v>6</v>
      </c>
      <c r="H8" s="279">
        <v>7</v>
      </c>
      <c r="I8" s="563">
        <v>8</v>
      </c>
      <c r="J8" s="564"/>
      <c r="K8" s="12">
        <v>9</v>
      </c>
      <c r="L8" s="12">
        <v>10</v>
      </c>
    </row>
    <row r="9" spans="1:12" s="24" customFormat="1" ht="51" customHeight="1">
      <c r="A9" s="171">
        <v>1</v>
      </c>
      <c r="B9" s="108">
        <v>600</v>
      </c>
      <c r="C9" s="108">
        <v>60014</v>
      </c>
      <c r="D9" s="172" t="s">
        <v>208</v>
      </c>
      <c r="E9" s="171"/>
      <c r="F9" s="109">
        <v>100000</v>
      </c>
      <c r="G9" s="109">
        <v>100000</v>
      </c>
      <c r="H9" s="277"/>
      <c r="I9" s="25" t="s">
        <v>380</v>
      </c>
      <c r="J9" s="238"/>
      <c r="K9" s="171"/>
      <c r="L9" s="13" t="s">
        <v>159</v>
      </c>
    </row>
    <row r="10" spans="1:12" s="24" customFormat="1" ht="78" customHeight="1">
      <c r="A10" s="171">
        <v>2</v>
      </c>
      <c r="B10" s="108">
        <v>600</v>
      </c>
      <c r="C10" s="108">
        <v>60095</v>
      </c>
      <c r="D10" s="172" t="s">
        <v>320</v>
      </c>
      <c r="E10" s="171"/>
      <c r="F10" s="109">
        <v>37000</v>
      </c>
      <c r="G10" s="109">
        <v>37000</v>
      </c>
      <c r="H10" s="277"/>
      <c r="I10" s="333" t="s">
        <v>380</v>
      </c>
      <c r="J10" s="334"/>
      <c r="K10" s="171"/>
      <c r="L10" s="17" t="s">
        <v>159</v>
      </c>
    </row>
    <row r="11" spans="1:12" s="24" customFormat="1" ht="67.5" customHeight="1">
      <c r="A11" s="171">
        <v>3</v>
      </c>
      <c r="B11" s="108">
        <v>750</v>
      </c>
      <c r="C11" s="108">
        <v>75023</v>
      </c>
      <c r="D11" s="172" t="s">
        <v>299</v>
      </c>
      <c r="E11" s="171"/>
      <c r="F11" s="109">
        <v>50000</v>
      </c>
      <c r="G11" s="109">
        <v>50000</v>
      </c>
      <c r="H11" s="277">
        <v>0</v>
      </c>
      <c r="I11" s="25" t="s">
        <v>380</v>
      </c>
      <c r="J11" s="238"/>
      <c r="K11" s="171"/>
      <c r="L11" s="13" t="s">
        <v>159</v>
      </c>
    </row>
    <row r="12" spans="1:12" s="24" customFormat="1" ht="19.5" customHeight="1">
      <c r="A12" s="525">
        <v>4</v>
      </c>
      <c r="B12" s="520">
        <v>801</v>
      </c>
      <c r="C12" s="520">
        <v>80101</v>
      </c>
      <c r="D12" s="568" t="s">
        <v>297</v>
      </c>
      <c r="E12" s="171"/>
      <c r="F12" s="571">
        <v>45000</v>
      </c>
      <c r="G12" s="571">
        <v>25064</v>
      </c>
      <c r="H12" s="579"/>
      <c r="I12" s="25" t="s">
        <v>316</v>
      </c>
      <c r="J12" s="238">
        <v>19936</v>
      </c>
      <c r="K12" s="525"/>
      <c r="L12" s="576" t="s">
        <v>159</v>
      </c>
    </row>
    <row r="13" spans="1:12" s="24" customFormat="1" ht="24.75" customHeight="1">
      <c r="A13" s="575"/>
      <c r="B13" s="574"/>
      <c r="C13" s="574"/>
      <c r="D13" s="569"/>
      <c r="E13" s="171"/>
      <c r="F13" s="572"/>
      <c r="G13" s="572"/>
      <c r="H13" s="580"/>
      <c r="I13" s="25" t="s">
        <v>317</v>
      </c>
      <c r="J13" s="238"/>
      <c r="K13" s="575"/>
      <c r="L13" s="577"/>
    </row>
    <row r="14" spans="1:12" s="24" customFormat="1" ht="24.75" customHeight="1">
      <c r="A14" s="575"/>
      <c r="B14" s="574"/>
      <c r="C14" s="574"/>
      <c r="D14" s="569"/>
      <c r="E14" s="171"/>
      <c r="F14" s="572"/>
      <c r="G14" s="572"/>
      <c r="H14" s="580"/>
      <c r="I14" s="25" t="s">
        <v>318</v>
      </c>
      <c r="J14" s="238"/>
      <c r="K14" s="575"/>
      <c r="L14" s="577"/>
    </row>
    <row r="15" spans="1:12" s="24" customFormat="1" ht="31.5" customHeight="1">
      <c r="A15" s="526"/>
      <c r="B15" s="521"/>
      <c r="C15" s="521"/>
      <c r="D15" s="570"/>
      <c r="E15" s="171"/>
      <c r="F15" s="573"/>
      <c r="G15" s="573"/>
      <c r="H15" s="581"/>
      <c r="I15" s="25" t="s">
        <v>319</v>
      </c>
      <c r="J15" s="238"/>
      <c r="K15" s="526"/>
      <c r="L15" s="578"/>
    </row>
    <row r="16" spans="1:12" ht="52.5" customHeight="1">
      <c r="A16" s="23">
        <v>5</v>
      </c>
      <c r="B16" s="13">
        <v>900</v>
      </c>
      <c r="C16" s="13">
        <v>90015</v>
      </c>
      <c r="D16" s="196" t="s">
        <v>158</v>
      </c>
      <c r="E16" s="107">
        <v>20000</v>
      </c>
      <c r="F16" s="107">
        <v>100000</v>
      </c>
      <c r="G16" s="107">
        <v>0</v>
      </c>
      <c r="H16" s="107">
        <v>100000</v>
      </c>
      <c r="I16" s="25" t="s">
        <v>380</v>
      </c>
      <c r="J16" s="238"/>
      <c r="K16" s="13"/>
      <c r="L16" s="13" t="s">
        <v>159</v>
      </c>
    </row>
    <row r="17" spans="1:12" ht="20.25" customHeight="1">
      <c r="A17" s="23"/>
      <c r="B17" s="13"/>
      <c r="C17" s="13"/>
      <c r="D17" s="196"/>
      <c r="E17" s="107"/>
      <c r="F17" s="107"/>
      <c r="G17" s="107"/>
      <c r="H17" s="107"/>
      <c r="I17" s="25"/>
      <c r="J17" s="238"/>
      <c r="K17" s="13"/>
      <c r="L17" s="13"/>
    </row>
    <row r="18" spans="1:12" ht="12.75" hidden="1">
      <c r="A18" s="167"/>
      <c r="B18" s="168"/>
      <c r="C18" s="168"/>
      <c r="D18" s="25"/>
      <c r="E18" s="169"/>
      <c r="F18" s="169"/>
      <c r="G18" s="169"/>
      <c r="H18" s="169"/>
      <c r="I18" s="168"/>
      <c r="J18" s="25"/>
      <c r="K18" s="168"/>
      <c r="L18" s="168"/>
    </row>
    <row r="19" spans="1:12" ht="12.75" hidden="1">
      <c r="A19" s="167"/>
      <c r="B19" s="168"/>
      <c r="C19" s="168"/>
      <c r="D19" s="25"/>
      <c r="E19" s="169"/>
      <c r="F19" s="169"/>
      <c r="G19" s="169"/>
      <c r="H19" s="169"/>
      <c r="I19" s="168"/>
      <c r="J19" s="25"/>
      <c r="K19" s="168"/>
      <c r="L19" s="168"/>
    </row>
    <row r="20" spans="1:12" ht="22.5" customHeight="1">
      <c r="A20" s="561" t="s">
        <v>389</v>
      </c>
      <c r="B20" s="561"/>
      <c r="C20" s="561"/>
      <c r="D20" s="561"/>
      <c r="E20" s="104">
        <f>SUM(E16:E17)</f>
        <v>20000</v>
      </c>
      <c r="F20" s="104">
        <f>SUM(F9:F19)</f>
        <v>332000</v>
      </c>
      <c r="G20" s="104">
        <f>SUM(G9:G19)</f>
        <v>212064</v>
      </c>
      <c r="H20" s="104">
        <f>SUM(H9:H19)</f>
        <v>100000</v>
      </c>
      <c r="I20" s="104"/>
      <c r="J20" s="104">
        <f>SUM(J9:J19)</f>
        <v>19936</v>
      </c>
      <c r="K20" s="104">
        <f>SUM(K16:K19)</f>
        <v>0</v>
      </c>
      <c r="L20" s="26" t="s">
        <v>366</v>
      </c>
    </row>
    <row r="22" spans="1:11" s="114" customFormat="1" ht="11.25">
      <c r="A22" s="114" t="s">
        <v>200</v>
      </c>
      <c r="F22" s="120"/>
      <c r="H22" s="120"/>
      <c r="K22" s="114" t="s">
        <v>169</v>
      </c>
    </row>
    <row r="23" spans="1:8" s="114" customFormat="1" ht="11.25">
      <c r="A23" s="114" t="s">
        <v>201</v>
      </c>
      <c r="F23" s="120"/>
      <c r="H23" s="120"/>
    </row>
    <row r="24" spans="1:8" s="114" customFormat="1" ht="11.25">
      <c r="A24" s="114" t="s">
        <v>202</v>
      </c>
      <c r="F24" s="120"/>
      <c r="H24" s="120"/>
    </row>
    <row r="25" spans="1:8" s="114" customFormat="1" ht="11.25">
      <c r="A25" s="114" t="s">
        <v>203</v>
      </c>
      <c r="F25" s="120"/>
      <c r="H25" s="120"/>
    </row>
    <row r="26" spans="1:8" s="114" customFormat="1" ht="11.25">
      <c r="A26" s="114" t="s">
        <v>204</v>
      </c>
      <c r="F26" s="120"/>
      <c r="H26" s="120"/>
    </row>
  </sheetData>
  <mergeCells count="25">
    <mergeCell ref="A12:A15"/>
    <mergeCell ref="L12:L15"/>
    <mergeCell ref="K12:K15"/>
    <mergeCell ref="G12:G15"/>
    <mergeCell ref="H12:H15"/>
    <mergeCell ref="A20:D20"/>
    <mergeCell ref="H5:H7"/>
    <mergeCell ref="G5:G7"/>
    <mergeCell ref="I8:J8"/>
    <mergeCell ref="I5:J7"/>
    <mergeCell ref="E3:E7"/>
    <mergeCell ref="D12:D15"/>
    <mergeCell ref="F12:F15"/>
    <mergeCell ref="C12:C15"/>
    <mergeCell ref="B12:B15"/>
    <mergeCell ref="K5:K7"/>
    <mergeCell ref="A1:L1"/>
    <mergeCell ref="A3:A7"/>
    <mergeCell ref="B3:B7"/>
    <mergeCell ref="C3:C7"/>
    <mergeCell ref="D3:D7"/>
    <mergeCell ref="F3:K3"/>
    <mergeCell ref="L3:L7"/>
    <mergeCell ref="F4:F7"/>
    <mergeCell ref="G4:K4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&amp;A
do uchwały  Nr XL/221/10
Rady Gminy w Skarżysku Kościelnym 
z dnia 27 stycznia 2010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583" t="s">
        <v>150</v>
      </c>
      <c r="B1" s="583"/>
      <c r="C1" s="583"/>
      <c r="D1" s="583"/>
    </row>
    <row r="2" ht="6.75" customHeight="1">
      <c r="A2" s="11"/>
    </row>
    <row r="3" ht="12.75">
      <c r="D3" s="6" t="s">
        <v>361</v>
      </c>
    </row>
    <row r="4" spans="1:4" ht="15" customHeight="1">
      <c r="A4" s="560" t="s">
        <v>375</v>
      </c>
      <c r="B4" s="560" t="s">
        <v>335</v>
      </c>
      <c r="C4" s="558" t="s">
        <v>377</v>
      </c>
      <c r="D4" s="558" t="s">
        <v>117</v>
      </c>
    </row>
    <row r="5" spans="1:4" ht="15" customHeight="1">
      <c r="A5" s="560"/>
      <c r="B5" s="560"/>
      <c r="C5" s="560"/>
      <c r="D5" s="558"/>
    </row>
    <row r="6" spans="1:4" ht="15.75" customHeight="1">
      <c r="A6" s="560"/>
      <c r="B6" s="560"/>
      <c r="C6" s="560"/>
      <c r="D6" s="558"/>
    </row>
    <row r="7" spans="1:4" s="28" customFormat="1" ht="6.75" customHeight="1">
      <c r="A7" s="27">
        <v>1</v>
      </c>
      <c r="B7" s="27">
        <v>2</v>
      </c>
      <c r="C7" s="27">
        <v>3</v>
      </c>
      <c r="D7" s="27">
        <v>4</v>
      </c>
    </row>
    <row r="8" spans="1:4" ht="18.75" customHeight="1">
      <c r="A8" s="582" t="s">
        <v>348</v>
      </c>
      <c r="B8" s="582"/>
      <c r="C8" s="14"/>
      <c r="D8" s="339">
        <f>SUM(D9,D10,D11,D12,D13,D14,D15,D16,D17)</f>
        <v>6649588.96</v>
      </c>
    </row>
    <row r="9" spans="1:4" ht="18.75" customHeight="1">
      <c r="A9" s="16" t="s">
        <v>337</v>
      </c>
      <c r="B9" s="17" t="s">
        <v>343</v>
      </c>
      <c r="C9" s="16" t="s">
        <v>349</v>
      </c>
      <c r="D9" s="340">
        <v>6379267</v>
      </c>
    </row>
    <row r="10" spans="1:4" ht="18.75" customHeight="1">
      <c r="A10" s="18" t="s">
        <v>338</v>
      </c>
      <c r="B10" s="19" t="s">
        <v>344</v>
      </c>
      <c r="C10" s="18" t="s">
        <v>349</v>
      </c>
      <c r="D10" s="341"/>
    </row>
    <row r="11" spans="1:4" ht="51">
      <c r="A11" s="18" t="s">
        <v>339</v>
      </c>
      <c r="B11" s="20" t="s">
        <v>386</v>
      </c>
      <c r="C11" s="18" t="s">
        <v>368</v>
      </c>
      <c r="D11" s="341"/>
    </row>
    <row r="12" spans="1:4" ht="18.75" customHeight="1">
      <c r="A12" s="18" t="s">
        <v>331</v>
      </c>
      <c r="B12" s="19" t="s">
        <v>351</v>
      </c>
      <c r="C12" s="18" t="s">
        <v>369</v>
      </c>
      <c r="D12" s="341"/>
    </row>
    <row r="13" spans="1:4" ht="18.75" customHeight="1">
      <c r="A13" s="18" t="s">
        <v>342</v>
      </c>
      <c r="B13" s="19" t="s">
        <v>387</v>
      </c>
      <c r="C13" s="18" t="s">
        <v>118</v>
      </c>
      <c r="D13" s="341" t="s">
        <v>196</v>
      </c>
    </row>
    <row r="14" spans="1:4" ht="18.75" customHeight="1">
      <c r="A14" s="18" t="s">
        <v>345</v>
      </c>
      <c r="B14" s="19" t="s">
        <v>346</v>
      </c>
      <c r="C14" s="18" t="s">
        <v>350</v>
      </c>
      <c r="D14" s="341">
        <v>270321.96</v>
      </c>
    </row>
    <row r="15" spans="1:4" ht="18.75" customHeight="1">
      <c r="A15" s="18" t="s">
        <v>347</v>
      </c>
      <c r="B15" s="19" t="s">
        <v>456</v>
      </c>
      <c r="C15" s="18" t="s">
        <v>378</v>
      </c>
      <c r="D15" s="341"/>
    </row>
    <row r="16" spans="1:4" ht="18.75" customHeight="1">
      <c r="A16" s="18" t="s">
        <v>353</v>
      </c>
      <c r="B16" s="19" t="s">
        <v>395</v>
      </c>
      <c r="C16" s="18" t="s">
        <v>352</v>
      </c>
      <c r="D16" s="341"/>
    </row>
    <row r="17" spans="1:4" ht="18.75" customHeight="1">
      <c r="A17" s="21" t="s">
        <v>367</v>
      </c>
      <c r="B17" s="22" t="s">
        <v>393</v>
      </c>
      <c r="C17" s="21" t="s">
        <v>357</v>
      </c>
      <c r="D17" s="342"/>
    </row>
    <row r="18" spans="1:4" ht="18.75" customHeight="1">
      <c r="A18" s="582" t="s">
        <v>388</v>
      </c>
      <c r="B18" s="582"/>
      <c r="C18" s="14"/>
      <c r="D18" s="339">
        <f>SUM(D19:D25)</f>
        <v>650000</v>
      </c>
    </row>
    <row r="19" spans="1:4" ht="18.75" customHeight="1">
      <c r="A19" s="16" t="s">
        <v>337</v>
      </c>
      <c r="B19" s="17" t="s">
        <v>370</v>
      </c>
      <c r="C19" s="16" t="s">
        <v>355</v>
      </c>
      <c r="D19" s="340">
        <v>650000</v>
      </c>
    </row>
    <row r="20" spans="1:4" ht="18.75" customHeight="1">
      <c r="A20" s="18" t="s">
        <v>338</v>
      </c>
      <c r="B20" s="19" t="s">
        <v>354</v>
      </c>
      <c r="C20" s="18" t="s">
        <v>355</v>
      </c>
      <c r="D20" s="341"/>
    </row>
    <row r="21" spans="1:4" ht="38.25">
      <c r="A21" s="18" t="s">
        <v>339</v>
      </c>
      <c r="B21" s="20" t="s">
        <v>373</v>
      </c>
      <c r="C21" s="18" t="s">
        <v>374</v>
      </c>
      <c r="D21" s="341"/>
    </row>
    <row r="22" spans="1:4" ht="18.75" customHeight="1">
      <c r="A22" s="18" t="s">
        <v>331</v>
      </c>
      <c r="B22" s="19" t="s">
        <v>371</v>
      </c>
      <c r="C22" s="18" t="s">
        <v>365</v>
      </c>
      <c r="D22" s="341"/>
    </row>
    <row r="23" spans="1:4" ht="18.75" customHeight="1">
      <c r="A23" s="18" t="s">
        <v>342</v>
      </c>
      <c r="B23" s="19" t="s">
        <v>372</v>
      </c>
      <c r="C23" s="18" t="s">
        <v>357</v>
      </c>
      <c r="D23" s="341"/>
    </row>
    <row r="24" spans="1:4" ht="25.5" customHeight="1">
      <c r="A24" s="18" t="s">
        <v>345</v>
      </c>
      <c r="B24" s="20" t="s">
        <v>250</v>
      </c>
      <c r="C24" s="18" t="s">
        <v>358</v>
      </c>
      <c r="D24" s="341"/>
    </row>
    <row r="25" spans="1:4" ht="18.75" customHeight="1">
      <c r="A25" s="21" t="s">
        <v>347</v>
      </c>
      <c r="B25" s="22" t="s">
        <v>359</v>
      </c>
      <c r="C25" s="21" t="s">
        <v>356</v>
      </c>
      <c r="D25" s="342"/>
    </row>
    <row r="26" spans="1:4" ht="7.5" customHeight="1">
      <c r="A26" s="2"/>
      <c r="B26" s="3"/>
      <c r="C26" s="3"/>
      <c r="D26" s="3"/>
    </row>
  </sheetData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&amp;A
do uchwały Nr  XL/221/10
Rady Gminy w Skarżysku Kościelnym.
z dnia 27 stycznia 2010 r.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J14" sqref="J1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559" t="s">
        <v>252</v>
      </c>
      <c r="B1" s="559"/>
      <c r="C1" s="559"/>
      <c r="D1" s="559"/>
      <c r="E1" s="559"/>
      <c r="F1" s="559"/>
    </row>
    <row r="2" spans="5:6" ht="19.5" customHeight="1">
      <c r="E2" s="4"/>
      <c r="F2" s="4"/>
    </row>
    <row r="3" ht="19.5" customHeight="1">
      <c r="F3" s="7" t="s">
        <v>361</v>
      </c>
    </row>
    <row r="4" spans="1:6" ht="19.5" customHeight="1">
      <c r="A4" s="9" t="s">
        <v>375</v>
      </c>
      <c r="B4" s="9" t="s">
        <v>332</v>
      </c>
      <c r="C4" s="9" t="s">
        <v>333</v>
      </c>
      <c r="D4" s="344" t="s">
        <v>334</v>
      </c>
      <c r="E4" s="9" t="s">
        <v>364</v>
      </c>
      <c r="F4" s="9" t="s">
        <v>363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18.75" customHeight="1">
      <c r="A6" s="585" t="s">
        <v>447</v>
      </c>
      <c r="B6" s="586"/>
      <c r="C6" s="586"/>
      <c r="D6" s="586"/>
      <c r="E6" s="587"/>
      <c r="F6" s="343">
        <f>SUM(F7:F9)</f>
        <v>60000</v>
      </c>
    </row>
    <row r="7" spans="1:6" ht="77.25" customHeight="1" hidden="1">
      <c r="A7" s="14" t="s">
        <v>337</v>
      </c>
      <c r="B7" s="15">
        <v>851</v>
      </c>
      <c r="C7" s="15">
        <v>85121</v>
      </c>
      <c r="D7" s="15">
        <v>2560</v>
      </c>
      <c r="E7" s="128" t="s">
        <v>315</v>
      </c>
      <c r="F7" s="105">
        <v>0</v>
      </c>
    </row>
    <row r="8" spans="1:6" ht="55.5" customHeight="1" hidden="1">
      <c r="A8" s="14" t="s">
        <v>338</v>
      </c>
      <c r="B8" s="15">
        <v>851</v>
      </c>
      <c r="C8" s="15">
        <v>85121</v>
      </c>
      <c r="D8" s="15">
        <v>2560</v>
      </c>
      <c r="E8" s="128" t="s">
        <v>312</v>
      </c>
      <c r="F8" s="105">
        <v>0</v>
      </c>
    </row>
    <row r="9" spans="1:6" ht="41.25" customHeight="1">
      <c r="A9" s="14" t="s">
        <v>337</v>
      </c>
      <c r="B9" s="15">
        <v>921</v>
      </c>
      <c r="C9" s="15">
        <v>92116</v>
      </c>
      <c r="D9" s="15">
        <v>2480</v>
      </c>
      <c r="E9" s="128" t="s">
        <v>432</v>
      </c>
      <c r="F9" s="105">
        <v>60000</v>
      </c>
    </row>
    <row r="10" spans="1:6" ht="41.25" customHeight="1">
      <c r="A10" s="585" t="s">
        <v>448</v>
      </c>
      <c r="B10" s="586"/>
      <c r="C10" s="586"/>
      <c r="D10" s="586"/>
      <c r="E10" s="587"/>
      <c r="F10" s="343">
        <f>SUM(F11:F11)</f>
        <v>90000</v>
      </c>
    </row>
    <row r="11" spans="1:6" ht="60" customHeight="1">
      <c r="A11" s="14" t="s">
        <v>337</v>
      </c>
      <c r="B11" s="15">
        <v>754</v>
      </c>
      <c r="C11" s="15">
        <v>75412</v>
      </c>
      <c r="D11" s="15">
        <v>2580</v>
      </c>
      <c r="E11" s="128" t="s">
        <v>234</v>
      </c>
      <c r="F11" s="105">
        <v>90000</v>
      </c>
    </row>
    <row r="12" spans="1:6" s="126" customFormat="1" ht="30" customHeight="1">
      <c r="A12" s="514" t="s">
        <v>389</v>
      </c>
      <c r="B12" s="584"/>
      <c r="C12" s="584"/>
      <c r="D12" s="584"/>
      <c r="E12" s="515"/>
      <c r="F12" s="112">
        <f>SUM(F6,F10)</f>
        <v>150000</v>
      </c>
    </row>
  </sheetData>
  <mergeCells count="4">
    <mergeCell ref="A1:F1"/>
    <mergeCell ref="A12:E12"/>
    <mergeCell ref="A6:E6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XL/221/10
Rady Gminy w Skarżysku Kościelnym
z dnia 27 stycznia 2010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0" sqref="G10:G11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516" t="s">
        <v>253</v>
      </c>
      <c r="B1" s="516"/>
      <c r="C1" s="516"/>
      <c r="D1" s="516"/>
      <c r="E1" s="516"/>
      <c r="F1" s="516"/>
      <c r="G1" s="516"/>
    </row>
    <row r="2" spans="5:7" ht="19.5" customHeight="1">
      <c r="E2" s="4"/>
      <c r="F2" s="4"/>
      <c r="G2" s="4"/>
    </row>
    <row r="3" spans="5:7" ht="19.5" customHeight="1">
      <c r="E3" s="1"/>
      <c r="F3" s="1"/>
      <c r="G3" s="5" t="s">
        <v>361</v>
      </c>
    </row>
    <row r="4" spans="1:7" ht="43.5" customHeight="1">
      <c r="A4" s="9" t="s">
        <v>375</v>
      </c>
      <c r="B4" s="9" t="s">
        <v>332</v>
      </c>
      <c r="C4" s="9" t="s">
        <v>333</v>
      </c>
      <c r="D4" s="344" t="s">
        <v>334</v>
      </c>
      <c r="E4" s="9" t="s">
        <v>362</v>
      </c>
      <c r="F4" s="10" t="s">
        <v>197</v>
      </c>
      <c r="G4" s="9" t="s">
        <v>363</v>
      </c>
    </row>
    <row r="5" spans="1:7" s="29" customFormat="1" ht="12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s="1" customFormat="1" ht="18.75" customHeight="1">
      <c r="A6" s="585" t="s">
        <v>447</v>
      </c>
      <c r="B6" s="586"/>
      <c r="C6" s="586"/>
      <c r="D6" s="586"/>
      <c r="E6" s="586"/>
      <c r="F6" s="588"/>
      <c r="G6" s="343">
        <f>SUM(G7:G11)</f>
        <v>900800</v>
      </c>
    </row>
    <row r="7" spans="1:7" s="1" customFormat="1" ht="90" customHeight="1">
      <c r="A7" s="160" t="s">
        <v>337</v>
      </c>
      <c r="B7" s="15">
        <v>600</v>
      </c>
      <c r="C7" s="15">
        <v>60014</v>
      </c>
      <c r="D7" s="15">
        <v>6300</v>
      </c>
      <c r="E7" s="128" t="s">
        <v>433</v>
      </c>
      <c r="F7" s="128" t="s">
        <v>199</v>
      </c>
      <c r="G7" s="105">
        <v>850000</v>
      </c>
    </row>
    <row r="8" spans="1:7" s="1" customFormat="1" ht="90" customHeight="1">
      <c r="A8" s="160" t="s">
        <v>338</v>
      </c>
      <c r="B8" s="15">
        <v>600</v>
      </c>
      <c r="C8" s="15">
        <v>60014</v>
      </c>
      <c r="D8" s="15">
        <v>6300</v>
      </c>
      <c r="E8" s="128" t="s">
        <v>0</v>
      </c>
      <c r="F8" s="128" t="s">
        <v>199</v>
      </c>
      <c r="G8" s="105">
        <v>25000</v>
      </c>
    </row>
    <row r="9" spans="1:7" s="1" customFormat="1" ht="79.5" customHeight="1">
      <c r="A9" s="160" t="s">
        <v>339</v>
      </c>
      <c r="B9" s="15">
        <v>801</v>
      </c>
      <c r="C9" s="15">
        <v>80113</v>
      </c>
      <c r="D9" s="15">
        <v>2320</v>
      </c>
      <c r="E9" s="128" t="s">
        <v>280</v>
      </c>
      <c r="F9" s="128" t="s">
        <v>199</v>
      </c>
      <c r="G9" s="105">
        <v>15800</v>
      </c>
    </row>
    <row r="10" spans="1:7" s="1" customFormat="1" ht="77.25" customHeight="1">
      <c r="A10" s="14" t="s">
        <v>331</v>
      </c>
      <c r="B10" s="15">
        <v>851</v>
      </c>
      <c r="C10" s="15">
        <v>85121</v>
      </c>
      <c r="D10" s="15">
        <v>2560</v>
      </c>
      <c r="E10" s="128" t="s">
        <v>315</v>
      </c>
      <c r="F10" s="105" t="s">
        <v>458</v>
      </c>
      <c r="G10" s="104">
        <v>5000</v>
      </c>
    </row>
    <row r="11" spans="1:7" s="1" customFormat="1" ht="55.5" customHeight="1">
      <c r="A11" s="14" t="s">
        <v>342</v>
      </c>
      <c r="B11" s="15">
        <v>851</v>
      </c>
      <c r="C11" s="15">
        <v>85121</v>
      </c>
      <c r="D11" s="15">
        <v>2560</v>
      </c>
      <c r="E11" s="128" t="s">
        <v>312</v>
      </c>
      <c r="F11" s="105" t="s">
        <v>458</v>
      </c>
      <c r="G11" s="383">
        <v>5000</v>
      </c>
    </row>
    <row r="12" spans="1:7" s="1" customFormat="1" ht="41.25" customHeight="1">
      <c r="A12" s="585" t="s">
        <v>448</v>
      </c>
      <c r="B12" s="586"/>
      <c r="C12" s="586"/>
      <c r="D12" s="586"/>
      <c r="E12" s="586"/>
      <c r="F12" s="588"/>
      <c r="G12" s="343">
        <f>SUM(G13:G14)</f>
        <v>70000</v>
      </c>
    </row>
    <row r="13" spans="1:7" s="1" customFormat="1" ht="74.25" customHeight="1">
      <c r="A13" s="160" t="s">
        <v>337</v>
      </c>
      <c r="B13" s="15">
        <v>921</v>
      </c>
      <c r="C13" s="15">
        <v>92105</v>
      </c>
      <c r="D13" s="15">
        <v>2820</v>
      </c>
      <c r="E13" s="128" t="s">
        <v>311</v>
      </c>
      <c r="F13" s="128" t="s">
        <v>198</v>
      </c>
      <c r="G13" s="105">
        <v>50000</v>
      </c>
    </row>
    <row r="14" spans="1:7" s="1" customFormat="1" ht="131.25" customHeight="1">
      <c r="A14" s="160" t="s">
        <v>338</v>
      </c>
      <c r="B14" s="15">
        <v>926</v>
      </c>
      <c r="C14" s="15">
        <v>92605</v>
      </c>
      <c r="D14" s="15">
        <v>2820</v>
      </c>
      <c r="E14" s="128" t="s">
        <v>450</v>
      </c>
      <c r="F14" s="128" t="s">
        <v>198</v>
      </c>
      <c r="G14" s="105">
        <v>20000</v>
      </c>
    </row>
    <row r="15" spans="1:7" ht="2.25" customHeight="1" hidden="1">
      <c r="A15" s="129"/>
      <c r="B15" s="129"/>
      <c r="C15" s="129"/>
      <c r="D15" s="129"/>
      <c r="E15" s="129"/>
      <c r="F15" s="129"/>
      <c r="G15" s="130"/>
    </row>
    <row r="16" spans="1:7" s="103" customFormat="1" ht="26.25" customHeight="1">
      <c r="A16" s="514" t="s">
        <v>389</v>
      </c>
      <c r="B16" s="584"/>
      <c r="C16" s="584"/>
      <c r="D16" s="584"/>
      <c r="E16" s="515"/>
      <c r="F16" s="166"/>
      <c r="G16" s="127">
        <f>SUM(G6,G12)</f>
        <v>970800</v>
      </c>
    </row>
  </sheetData>
  <mergeCells count="4">
    <mergeCell ref="A1:G1"/>
    <mergeCell ref="A16:E16"/>
    <mergeCell ref="A12:F12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XL/221/10
Rady Gminy w Skarżysku Kościelnym
z dnia 27 stycznia 2010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workbookViewId="0" topLeftCell="A1">
      <selection activeCell="M16" sqref="M16"/>
    </sheetView>
  </sheetViews>
  <sheetFormatPr defaultColWidth="9.00390625" defaultRowHeight="12.75"/>
  <cols>
    <col min="1" max="1" width="0.37109375" style="346" customWidth="1"/>
    <col min="2" max="2" width="2.625" style="346" customWidth="1"/>
    <col min="3" max="3" width="1.00390625" style="346" customWidth="1"/>
    <col min="4" max="5" width="4.875" style="346" customWidth="1"/>
    <col min="6" max="6" width="5.25390625" style="346" customWidth="1"/>
    <col min="7" max="7" width="17.625" style="346" customWidth="1"/>
    <col min="8" max="8" width="6.00390625" style="346" customWidth="1"/>
    <col min="9" max="9" width="3.75390625" style="346" customWidth="1"/>
    <col min="10" max="10" width="7.875" style="346" customWidth="1"/>
    <col min="11" max="11" width="8.75390625" style="346" customWidth="1"/>
    <col min="12" max="13" width="8.125" style="346" customWidth="1"/>
    <col min="14" max="17" width="7.625" style="346" customWidth="1"/>
    <col min="18" max="18" width="5.375" style="346" customWidth="1"/>
    <col min="19" max="19" width="7.125" style="346" customWidth="1"/>
    <col min="20" max="20" width="7.00390625" style="346" customWidth="1"/>
    <col min="21" max="21" width="1.625" style="346" customWidth="1"/>
    <col min="22" max="22" width="6.625" style="346" customWidth="1"/>
    <col min="23" max="23" width="7.125" style="346" customWidth="1"/>
    <col min="24" max="24" width="0.37109375" style="346" customWidth="1"/>
    <col min="25" max="25" width="2.125" style="346" customWidth="1"/>
    <col min="26" max="16384" width="8.00390625" style="346" customWidth="1"/>
  </cols>
  <sheetData>
    <row r="1" spans="2:17" s="78" customFormat="1" ht="12">
      <c r="B1" s="153"/>
      <c r="D1" s="153"/>
      <c r="H1" s="173"/>
      <c r="I1" s="173"/>
      <c r="J1" s="157"/>
      <c r="Q1" s="157" t="s">
        <v>60</v>
      </c>
    </row>
    <row r="2" spans="2:17" s="78" customFormat="1" ht="12">
      <c r="B2" s="153"/>
      <c r="D2" s="153"/>
      <c r="H2" s="173"/>
      <c r="I2" s="173"/>
      <c r="J2" s="157"/>
      <c r="Q2" s="157" t="s">
        <v>459</v>
      </c>
    </row>
    <row r="3" spans="2:17" s="78" customFormat="1" ht="12">
      <c r="B3" s="153"/>
      <c r="D3" s="153"/>
      <c r="H3" s="173"/>
      <c r="I3" s="173"/>
      <c r="J3" s="157"/>
      <c r="Q3" s="157" t="s">
        <v>181</v>
      </c>
    </row>
    <row r="4" spans="2:17" s="78" customFormat="1" ht="12">
      <c r="B4" s="153"/>
      <c r="D4" s="153"/>
      <c r="H4" s="173"/>
      <c r="I4" s="173"/>
      <c r="J4" s="157"/>
      <c r="Q4" s="157" t="s">
        <v>452</v>
      </c>
    </row>
    <row r="5" spans="2:26" ht="26.25" customHeight="1">
      <c r="B5" s="474" t="s">
        <v>1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6"/>
      <c r="Z5" s="347"/>
    </row>
    <row r="6" spans="1:26" ht="8.25" customHeight="1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347"/>
    </row>
    <row r="7" spans="1:26" ht="13.5" customHeight="1">
      <c r="A7" s="423"/>
      <c r="B7" s="423"/>
      <c r="C7" s="477"/>
      <c r="D7" s="477"/>
      <c r="E7" s="477"/>
      <c r="F7" s="477"/>
      <c r="G7" s="478"/>
      <c r="H7" s="478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347"/>
    </row>
    <row r="8" spans="2:25" ht="8.25" customHeight="1">
      <c r="B8" s="472" t="s">
        <v>332</v>
      </c>
      <c r="C8" s="472"/>
      <c r="D8" s="472" t="s">
        <v>333</v>
      </c>
      <c r="E8" s="472" t="s">
        <v>334</v>
      </c>
      <c r="F8" s="472" t="s">
        <v>340</v>
      </c>
      <c r="G8" s="472"/>
      <c r="H8" s="471" t="s">
        <v>2</v>
      </c>
      <c r="I8" s="472"/>
      <c r="J8" s="470" t="s">
        <v>3</v>
      </c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3"/>
      <c r="Y8" s="353"/>
    </row>
    <row r="9" spans="2:25" ht="11.25" customHeight="1">
      <c r="B9" s="472"/>
      <c r="C9" s="472"/>
      <c r="D9" s="472"/>
      <c r="E9" s="472"/>
      <c r="F9" s="472"/>
      <c r="G9" s="472"/>
      <c r="H9" s="472"/>
      <c r="I9" s="472"/>
      <c r="J9" s="470" t="s">
        <v>4</v>
      </c>
      <c r="K9" s="470" t="s">
        <v>382</v>
      </c>
      <c r="L9" s="470"/>
      <c r="M9" s="470"/>
      <c r="N9" s="470"/>
      <c r="O9" s="470"/>
      <c r="P9" s="470"/>
      <c r="Q9" s="470"/>
      <c r="R9" s="470"/>
      <c r="S9" s="470" t="s">
        <v>5</v>
      </c>
      <c r="T9" s="470" t="s">
        <v>382</v>
      </c>
      <c r="U9" s="470"/>
      <c r="V9" s="470"/>
      <c r="W9" s="470"/>
      <c r="X9" s="473"/>
      <c r="Y9" s="353"/>
    </row>
    <row r="10" spans="2:24" ht="2.25" customHeight="1">
      <c r="B10" s="472"/>
      <c r="C10" s="472"/>
      <c r="D10" s="472"/>
      <c r="E10" s="472"/>
      <c r="F10" s="472"/>
      <c r="G10" s="472"/>
      <c r="H10" s="472"/>
      <c r="I10" s="472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 t="s">
        <v>6</v>
      </c>
      <c r="U10" s="470" t="s">
        <v>336</v>
      </c>
      <c r="V10" s="470"/>
      <c r="W10" s="470" t="s">
        <v>7</v>
      </c>
      <c r="X10" s="473"/>
    </row>
    <row r="11" spans="2:25" ht="5.25" customHeight="1">
      <c r="B11" s="472"/>
      <c r="C11" s="472"/>
      <c r="D11" s="472"/>
      <c r="E11" s="472"/>
      <c r="F11" s="472"/>
      <c r="G11" s="472"/>
      <c r="H11" s="472"/>
      <c r="I11" s="472"/>
      <c r="J11" s="470"/>
      <c r="K11" s="470" t="s">
        <v>8</v>
      </c>
      <c r="L11" s="470" t="s">
        <v>382</v>
      </c>
      <c r="M11" s="470"/>
      <c r="N11" s="470" t="s">
        <v>9</v>
      </c>
      <c r="O11" s="470" t="s">
        <v>10</v>
      </c>
      <c r="P11" s="470" t="s">
        <v>11</v>
      </c>
      <c r="Q11" s="470" t="s">
        <v>12</v>
      </c>
      <c r="R11" s="470" t="s">
        <v>13</v>
      </c>
      <c r="S11" s="470"/>
      <c r="T11" s="470"/>
      <c r="U11" s="470"/>
      <c r="V11" s="470"/>
      <c r="W11" s="470"/>
      <c r="X11" s="473"/>
      <c r="Y11" s="353"/>
    </row>
    <row r="12" spans="2:25" ht="2.25" customHeight="1">
      <c r="B12" s="472"/>
      <c r="C12" s="472"/>
      <c r="D12" s="472"/>
      <c r="E12" s="472"/>
      <c r="F12" s="472"/>
      <c r="G12" s="472"/>
      <c r="H12" s="472"/>
      <c r="I12" s="472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 t="s">
        <v>14</v>
      </c>
      <c r="V12" s="470"/>
      <c r="W12" s="470"/>
      <c r="X12" s="473"/>
      <c r="Y12" s="353"/>
    </row>
    <row r="13" spans="2:25" ht="51" customHeight="1">
      <c r="B13" s="472"/>
      <c r="C13" s="472"/>
      <c r="D13" s="472"/>
      <c r="E13" s="472"/>
      <c r="F13" s="472"/>
      <c r="G13" s="472"/>
      <c r="H13" s="472"/>
      <c r="I13" s="472"/>
      <c r="J13" s="470"/>
      <c r="K13" s="470"/>
      <c r="L13" s="376" t="s">
        <v>15</v>
      </c>
      <c r="M13" s="376" t="s">
        <v>16</v>
      </c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3"/>
      <c r="Y13" s="353"/>
    </row>
    <row r="14" spans="2:24" ht="8.25" customHeight="1">
      <c r="B14" s="469" t="s">
        <v>17</v>
      </c>
      <c r="C14" s="469"/>
      <c r="D14" s="373" t="s">
        <v>18</v>
      </c>
      <c r="E14" s="373" t="s">
        <v>19</v>
      </c>
      <c r="F14" s="469" t="s">
        <v>20</v>
      </c>
      <c r="G14" s="469"/>
      <c r="H14" s="469" t="s">
        <v>21</v>
      </c>
      <c r="I14" s="469"/>
      <c r="J14" s="373" t="s">
        <v>22</v>
      </c>
      <c r="K14" s="373" t="s">
        <v>23</v>
      </c>
      <c r="L14" s="373" t="s">
        <v>24</v>
      </c>
      <c r="M14" s="373" t="s">
        <v>25</v>
      </c>
      <c r="N14" s="373" t="s">
        <v>26</v>
      </c>
      <c r="O14" s="373" t="s">
        <v>27</v>
      </c>
      <c r="P14" s="373" t="s">
        <v>28</v>
      </c>
      <c r="Q14" s="373" t="s">
        <v>29</v>
      </c>
      <c r="R14" s="373" t="s">
        <v>30</v>
      </c>
      <c r="S14" s="373" t="s">
        <v>31</v>
      </c>
      <c r="T14" s="373" t="s">
        <v>32</v>
      </c>
      <c r="U14" s="469" t="s">
        <v>33</v>
      </c>
      <c r="V14" s="469"/>
      <c r="W14" s="469" t="s">
        <v>34</v>
      </c>
      <c r="X14" s="469"/>
    </row>
    <row r="15" spans="2:24" s="348" customFormat="1" ht="13.5" customHeight="1">
      <c r="B15" s="456" t="s">
        <v>35</v>
      </c>
      <c r="C15" s="456"/>
      <c r="D15" s="371"/>
      <c r="E15" s="371"/>
      <c r="F15" s="458" t="s">
        <v>400</v>
      </c>
      <c r="G15" s="458"/>
      <c r="H15" s="455">
        <v>41775</v>
      </c>
      <c r="I15" s="455"/>
      <c r="J15" s="370">
        <v>41775</v>
      </c>
      <c r="K15" s="370">
        <v>41775</v>
      </c>
      <c r="L15" s="370">
        <v>37500</v>
      </c>
      <c r="M15" s="370">
        <v>4275</v>
      </c>
      <c r="N15" s="370" t="s">
        <v>36</v>
      </c>
      <c r="O15" s="370">
        <v>0</v>
      </c>
      <c r="P15" s="370" t="s">
        <v>36</v>
      </c>
      <c r="Q15" s="370" t="s">
        <v>36</v>
      </c>
      <c r="R15" s="370" t="s">
        <v>36</v>
      </c>
      <c r="S15" s="370">
        <v>0</v>
      </c>
      <c r="T15" s="370">
        <v>0</v>
      </c>
      <c r="U15" s="455" t="s">
        <v>36</v>
      </c>
      <c r="V15" s="455"/>
      <c r="W15" s="455" t="s">
        <v>36</v>
      </c>
      <c r="X15" s="455"/>
    </row>
    <row r="16" spans="2:24" s="348" customFormat="1" ht="13.5" customHeight="1">
      <c r="B16" s="456"/>
      <c r="C16" s="456"/>
      <c r="D16" s="371" t="s">
        <v>37</v>
      </c>
      <c r="E16" s="371"/>
      <c r="F16" s="458" t="s">
        <v>128</v>
      </c>
      <c r="G16" s="458"/>
      <c r="H16" s="455">
        <v>41775</v>
      </c>
      <c r="I16" s="455"/>
      <c r="J16" s="370">
        <v>41775</v>
      </c>
      <c r="K16" s="370">
        <v>41775</v>
      </c>
      <c r="L16" s="370">
        <v>37500</v>
      </c>
      <c r="M16" s="370">
        <v>4275</v>
      </c>
      <c r="N16" s="370" t="s">
        <v>36</v>
      </c>
      <c r="O16" s="370" t="s">
        <v>36</v>
      </c>
      <c r="P16" s="370" t="s">
        <v>36</v>
      </c>
      <c r="Q16" s="370" t="s">
        <v>36</v>
      </c>
      <c r="R16" s="370" t="s">
        <v>36</v>
      </c>
      <c r="S16" s="370" t="s">
        <v>36</v>
      </c>
      <c r="T16" s="370" t="s">
        <v>36</v>
      </c>
      <c r="U16" s="455" t="s">
        <v>36</v>
      </c>
      <c r="V16" s="455"/>
      <c r="W16" s="455" t="s">
        <v>36</v>
      </c>
      <c r="X16" s="455"/>
    </row>
    <row r="17" spans="2:24" s="348" customFormat="1" ht="34.5" customHeight="1">
      <c r="B17" s="453"/>
      <c r="C17" s="454"/>
      <c r="D17" s="371"/>
      <c r="E17" s="372" t="s">
        <v>38</v>
      </c>
      <c r="F17" s="465" t="s">
        <v>39</v>
      </c>
      <c r="G17" s="466"/>
      <c r="H17" s="467">
        <v>41775</v>
      </c>
      <c r="I17" s="464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463"/>
      <c r="V17" s="464"/>
      <c r="W17" s="463"/>
      <c r="X17" s="468"/>
    </row>
    <row r="18" spans="2:24" s="348" customFormat="1" ht="13.5" customHeight="1">
      <c r="B18" s="456"/>
      <c r="C18" s="456"/>
      <c r="D18" s="371"/>
      <c r="E18" s="371" t="s">
        <v>40</v>
      </c>
      <c r="F18" s="458" t="s">
        <v>109</v>
      </c>
      <c r="G18" s="458"/>
      <c r="H18" s="455"/>
      <c r="I18" s="455"/>
      <c r="J18" s="370">
        <v>30000</v>
      </c>
      <c r="K18" s="370">
        <v>30000</v>
      </c>
      <c r="L18" s="369" t="s">
        <v>41</v>
      </c>
      <c r="M18" s="370" t="s">
        <v>36</v>
      </c>
      <c r="N18" s="370" t="s">
        <v>36</v>
      </c>
      <c r="O18" s="370" t="s">
        <v>36</v>
      </c>
      <c r="P18" s="370" t="s">
        <v>36</v>
      </c>
      <c r="Q18" s="370" t="s">
        <v>36</v>
      </c>
      <c r="R18" s="370" t="s">
        <v>36</v>
      </c>
      <c r="S18" s="370" t="s">
        <v>36</v>
      </c>
      <c r="T18" s="370" t="s">
        <v>36</v>
      </c>
      <c r="U18" s="455" t="s">
        <v>36</v>
      </c>
      <c r="V18" s="455"/>
      <c r="W18" s="455" t="s">
        <v>36</v>
      </c>
      <c r="X18" s="455"/>
    </row>
    <row r="19" spans="2:24" s="348" customFormat="1" ht="13.5" customHeight="1">
      <c r="B19" s="456"/>
      <c r="C19" s="456"/>
      <c r="D19" s="371"/>
      <c r="E19" s="371" t="s">
        <v>42</v>
      </c>
      <c r="F19" s="458" t="s">
        <v>110</v>
      </c>
      <c r="G19" s="458"/>
      <c r="H19" s="455"/>
      <c r="I19" s="455"/>
      <c r="J19" s="370">
        <v>7000</v>
      </c>
      <c r="K19" s="370">
        <v>7000</v>
      </c>
      <c r="L19" s="370">
        <v>7000</v>
      </c>
      <c r="M19" s="370" t="s">
        <v>36</v>
      </c>
      <c r="N19" s="370" t="s">
        <v>36</v>
      </c>
      <c r="O19" s="370" t="s">
        <v>36</v>
      </c>
      <c r="P19" s="370" t="s">
        <v>36</v>
      </c>
      <c r="Q19" s="370" t="s">
        <v>36</v>
      </c>
      <c r="R19" s="370" t="s">
        <v>36</v>
      </c>
      <c r="S19" s="370" t="s">
        <v>36</v>
      </c>
      <c r="T19" s="370" t="s">
        <v>36</v>
      </c>
      <c r="U19" s="455" t="s">
        <v>36</v>
      </c>
      <c r="V19" s="455"/>
      <c r="W19" s="455" t="s">
        <v>36</v>
      </c>
      <c r="X19" s="455"/>
    </row>
    <row r="20" spans="2:24" s="348" customFormat="1" ht="13.5" customHeight="1">
      <c r="B20" s="456"/>
      <c r="C20" s="456"/>
      <c r="D20" s="371"/>
      <c r="E20" s="371" t="s">
        <v>43</v>
      </c>
      <c r="F20" s="458" t="s">
        <v>111</v>
      </c>
      <c r="G20" s="458"/>
      <c r="H20" s="455"/>
      <c r="I20" s="455"/>
      <c r="J20" s="370">
        <v>500</v>
      </c>
      <c r="K20" s="370">
        <v>500</v>
      </c>
      <c r="L20" s="370">
        <v>500</v>
      </c>
      <c r="M20" s="370" t="s">
        <v>36</v>
      </c>
      <c r="N20" s="370" t="s">
        <v>36</v>
      </c>
      <c r="O20" s="370" t="s">
        <v>36</v>
      </c>
      <c r="P20" s="370" t="s">
        <v>36</v>
      </c>
      <c r="Q20" s="370" t="s">
        <v>36</v>
      </c>
      <c r="R20" s="370" t="s">
        <v>36</v>
      </c>
      <c r="S20" s="370" t="s">
        <v>36</v>
      </c>
      <c r="T20" s="370" t="s">
        <v>36</v>
      </c>
      <c r="U20" s="455" t="s">
        <v>36</v>
      </c>
      <c r="V20" s="455"/>
      <c r="W20" s="455" t="s">
        <v>36</v>
      </c>
      <c r="X20" s="455"/>
    </row>
    <row r="21" spans="2:24" s="348" customFormat="1" ht="13.5" customHeight="1">
      <c r="B21" s="456"/>
      <c r="C21" s="456"/>
      <c r="D21" s="371"/>
      <c r="E21" s="371" t="s">
        <v>44</v>
      </c>
      <c r="F21" s="458" t="s">
        <v>105</v>
      </c>
      <c r="G21" s="458"/>
      <c r="H21" s="455"/>
      <c r="I21" s="455"/>
      <c r="J21" s="370">
        <v>500</v>
      </c>
      <c r="K21" s="370">
        <v>500</v>
      </c>
      <c r="L21" s="370" t="s">
        <v>36</v>
      </c>
      <c r="M21" s="370">
        <v>500</v>
      </c>
      <c r="N21" s="370" t="s">
        <v>36</v>
      </c>
      <c r="O21" s="370" t="s">
        <v>36</v>
      </c>
      <c r="P21" s="370" t="s">
        <v>36</v>
      </c>
      <c r="Q21" s="370" t="s">
        <v>36</v>
      </c>
      <c r="R21" s="370" t="s">
        <v>36</v>
      </c>
      <c r="S21" s="370" t="s">
        <v>36</v>
      </c>
      <c r="T21" s="370" t="s">
        <v>36</v>
      </c>
      <c r="U21" s="455" t="s">
        <v>36</v>
      </c>
      <c r="V21" s="455"/>
      <c r="W21" s="455" t="s">
        <v>36</v>
      </c>
      <c r="X21" s="455"/>
    </row>
    <row r="22" spans="2:24" s="348" customFormat="1" ht="13.5" customHeight="1">
      <c r="B22" s="456"/>
      <c r="C22" s="456"/>
      <c r="D22" s="371"/>
      <c r="E22" s="371" t="s">
        <v>45</v>
      </c>
      <c r="F22" s="458" t="s">
        <v>112</v>
      </c>
      <c r="G22" s="458"/>
      <c r="H22" s="455"/>
      <c r="I22" s="455"/>
      <c r="J22" s="370">
        <v>1000</v>
      </c>
      <c r="K22" s="370">
        <v>1000</v>
      </c>
      <c r="L22" s="370" t="s">
        <v>36</v>
      </c>
      <c r="M22" s="370">
        <v>1000</v>
      </c>
      <c r="N22" s="370" t="s">
        <v>36</v>
      </c>
      <c r="O22" s="370" t="s">
        <v>36</v>
      </c>
      <c r="P22" s="370" t="s">
        <v>36</v>
      </c>
      <c r="Q22" s="370" t="s">
        <v>36</v>
      </c>
      <c r="R22" s="370" t="s">
        <v>36</v>
      </c>
      <c r="S22" s="370" t="s">
        <v>36</v>
      </c>
      <c r="T22" s="370" t="s">
        <v>36</v>
      </c>
      <c r="U22" s="455" t="s">
        <v>36</v>
      </c>
      <c r="V22" s="455"/>
      <c r="W22" s="455" t="s">
        <v>36</v>
      </c>
      <c r="X22" s="455"/>
    </row>
    <row r="23" spans="2:24" s="348" customFormat="1" ht="17.25" customHeight="1">
      <c r="B23" s="456"/>
      <c r="C23" s="456"/>
      <c r="D23" s="371"/>
      <c r="E23" s="371" t="s">
        <v>46</v>
      </c>
      <c r="F23" s="457" t="s">
        <v>454</v>
      </c>
      <c r="G23" s="458"/>
      <c r="H23" s="455"/>
      <c r="I23" s="455"/>
      <c r="J23" s="370">
        <v>775</v>
      </c>
      <c r="K23" s="370">
        <v>775</v>
      </c>
      <c r="L23" s="370" t="s">
        <v>36</v>
      </c>
      <c r="M23" s="370">
        <v>775</v>
      </c>
      <c r="N23" s="370" t="s">
        <v>36</v>
      </c>
      <c r="O23" s="370" t="s">
        <v>36</v>
      </c>
      <c r="P23" s="370" t="s">
        <v>36</v>
      </c>
      <c r="Q23" s="370" t="s">
        <v>36</v>
      </c>
      <c r="R23" s="370" t="s">
        <v>36</v>
      </c>
      <c r="S23" s="370" t="s">
        <v>36</v>
      </c>
      <c r="T23" s="370" t="s">
        <v>36</v>
      </c>
      <c r="U23" s="455" t="s">
        <v>36</v>
      </c>
      <c r="V23" s="455"/>
      <c r="W23" s="455" t="s">
        <v>36</v>
      </c>
      <c r="X23" s="455"/>
    </row>
    <row r="24" spans="2:24" s="348" customFormat="1" ht="13.5" customHeight="1">
      <c r="B24" s="456"/>
      <c r="C24" s="456"/>
      <c r="D24" s="371"/>
      <c r="E24" s="371" t="s">
        <v>47</v>
      </c>
      <c r="F24" s="458" t="s">
        <v>113</v>
      </c>
      <c r="G24" s="458"/>
      <c r="H24" s="455"/>
      <c r="I24" s="455"/>
      <c r="J24" s="370" t="s">
        <v>48</v>
      </c>
      <c r="K24" s="370" t="s">
        <v>48</v>
      </c>
      <c r="L24" s="370" t="s">
        <v>36</v>
      </c>
      <c r="M24" s="370" t="s">
        <v>48</v>
      </c>
      <c r="N24" s="370" t="s">
        <v>36</v>
      </c>
      <c r="O24" s="370" t="s">
        <v>36</v>
      </c>
      <c r="P24" s="370" t="s">
        <v>36</v>
      </c>
      <c r="Q24" s="370" t="s">
        <v>36</v>
      </c>
      <c r="R24" s="370" t="s">
        <v>36</v>
      </c>
      <c r="S24" s="370" t="s">
        <v>36</v>
      </c>
      <c r="T24" s="370" t="s">
        <v>36</v>
      </c>
      <c r="U24" s="455" t="s">
        <v>36</v>
      </c>
      <c r="V24" s="455"/>
      <c r="W24" s="455" t="s">
        <v>36</v>
      </c>
      <c r="X24" s="455"/>
    </row>
    <row r="25" spans="2:24" s="348" customFormat="1" ht="17.25" customHeight="1">
      <c r="B25" s="456"/>
      <c r="C25" s="456"/>
      <c r="D25" s="371"/>
      <c r="E25" s="371" t="s">
        <v>49</v>
      </c>
      <c r="F25" s="458" t="s">
        <v>50</v>
      </c>
      <c r="G25" s="458"/>
      <c r="H25" s="455"/>
      <c r="I25" s="455"/>
      <c r="J25" s="370">
        <v>500</v>
      </c>
      <c r="K25" s="370">
        <v>500</v>
      </c>
      <c r="L25" s="370" t="s">
        <v>36</v>
      </c>
      <c r="M25" s="370">
        <v>500</v>
      </c>
      <c r="N25" s="370" t="s">
        <v>36</v>
      </c>
      <c r="O25" s="370" t="s">
        <v>36</v>
      </c>
      <c r="P25" s="370" t="s">
        <v>36</v>
      </c>
      <c r="Q25" s="370" t="s">
        <v>36</v>
      </c>
      <c r="R25" s="370" t="s">
        <v>36</v>
      </c>
      <c r="S25" s="370" t="s">
        <v>36</v>
      </c>
      <c r="T25" s="370" t="s">
        <v>36</v>
      </c>
      <c r="U25" s="455" t="s">
        <v>36</v>
      </c>
      <c r="V25" s="455"/>
      <c r="W25" s="455" t="s">
        <v>36</v>
      </c>
      <c r="X25" s="455"/>
    </row>
    <row r="26" spans="2:24" s="348" customFormat="1" ht="17.25" customHeight="1">
      <c r="B26" s="456"/>
      <c r="C26" s="456"/>
      <c r="D26" s="371"/>
      <c r="E26" s="371" t="s">
        <v>51</v>
      </c>
      <c r="F26" s="458" t="s">
        <v>149</v>
      </c>
      <c r="G26" s="458"/>
      <c r="H26" s="455"/>
      <c r="I26" s="455"/>
      <c r="J26" s="370">
        <v>800</v>
      </c>
      <c r="K26" s="370">
        <v>800</v>
      </c>
      <c r="L26" s="370" t="s">
        <v>36</v>
      </c>
      <c r="M26" s="370">
        <v>800</v>
      </c>
      <c r="N26" s="370" t="s">
        <v>36</v>
      </c>
      <c r="O26" s="370" t="s">
        <v>36</v>
      </c>
      <c r="P26" s="370" t="s">
        <v>36</v>
      </c>
      <c r="Q26" s="370" t="s">
        <v>36</v>
      </c>
      <c r="R26" s="370" t="s">
        <v>36</v>
      </c>
      <c r="S26" s="370" t="s">
        <v>36</v>
      </c>
      <c r="T26" s="370" t="s">
        <v>36</v>
      </c>
      <c r="U26" s="455" t="s">
        <v>36</v>
      </c>
      <c r="V26" s="455"/>
      <c r="W26" s="455" t="s">
        <v>36</v>
      </c>
      <c r="X26" s="455"/>
    </row>
    <row r="27" spans="2:24" s="348" customFormat="1" ht="17.25" customHeight="1">
      <c r="B27" s="456"/>
      <c r="C27" s="456"/>
      <c r="D27" s="371"/>
      <c r="E27" s="371" t="s">
        <v>52</v>
      </c>
      <c r="F27" s="458" t="s">
        <v>151</v>
      </c>
      <c r="G27" s="458"/>
      <c r="H27" s="455"/>
      <c r="I27" s="455"/>
      <c r="J27" s="370">
        <v>400</v>
      </c>
      <c r="K27" s="370">
        <v>400</v>
      </c>
      <c r="L27" s="370" t="s">
        <v>36</v>
      </c>
      <c r="M27" s="370">
        <v>400</v>
      </c>
      <c r="N27" s="370" t="s">
        <v>36</v>
      </c>
      <c r="O27" s="370" t="s">
        <v>36</v>
      </c>
      <c r="P27" s="370" t="s">
        <v>36</v>
      </c>
      <c r="Q27" s="370" t="s">
        <v>36</v>
      </c>
      <c r="R27" s="370" t="s">
        <v>36</v>
      </c>
      <c r="S27" s="370" t="s">
        <v>36</v>
      </c>
      <c r="T27" s="370" t="s">
        <v>36</v>
      </c>
      <c r="U27" s="455" t="s">
        <v>36</v>
      </c>
      <c r="V27" s="455"/>
      <c r="W27" s="455" t="s">
        <v>36</v>
      </c>
      <c r="X27" s="455"/>
    </row>
    <row r="28" spans="2:24" s="348" customFormat="1" ht="17.25" customHeight="1">
      <c r="B28" s="456" t="s">
        <v>53</v>
      </c>
      <c r="C28" s="456"/>
      <c r="D28" s="371"/>
      <c r="E28" s="371"/>
      <c r="F28" s="458" t="s">
        <v>419</v>
      </c>
      <c r="G28" s="458"/>
      <c r="H28" s="455">
        <v>5253</v>
      </c>
      <c r="I28" s="455"/>
      <c r="J28" s="370">
        <v>5253</v>
      </c>
      <c r="K28" s="370">
        <v>2393</v>
      </c>
      <c r="L28" s="370">
        <v>617.12</v>
      </c>
      <c r="M28" s="370">
        <v>1775.88</v>
      </c>
      <c r="N28" s="370" t="s">
        <v>36</v>
      </c>
      <c r="O28" s="370">
        <v>2860</v>
      </c>
      <c r="P28" s="370" t="s">
        <v>36</v>
      </c>
      <c r="Q28" s="370" t="s">
        <v>36</v>
      </c>
      <c r="R28" s="370" t="s">
        <v>36</v>
      </c>
      <c r="S28" s="370" t="s">
        <v>36</v>
      </c>
      <c r="T28" s="370" t="s">
        <v>36</v>
      </c>
      <c r="U28" s="455" t="s">
        <v>36</v>
      </c>
      <c r="V28" s="455"/>
      <c r="W28" s="455" t="s">
        <v>36</v>
      </c>
      <c r="X28" s="455"/>
    </row>
    <row r="29" spans="2:24" s="348" customFormat="1" ht="17.25" customHeight="1">
      <c r="B29" s="456"/>
      <c r="C29" s="456"/>
      <c r="D29" s="371" t="s">
        <v>55</v>
      </c>
      <c r="E29" s="371"/>
      <c r="F29" s="458" t="s">
        <v>129</v>
      </c>
      <c r="G29" s="458"/>
      <c r="H29" s="455" t="s">
        <v>54</v>
      </c>
      <c r="I29" s="455"/>
      <c r="J29" s="370" t="s">
        <v>54</v>
      </c>
      <c r="K29" s="370" t="s">
        <v>54</v>
      </c>
      <c r="L29" s="370" t="s">
        <v>36</v>
      </c>
      <c r="M29" s="370" t="s">
        <v>54</v>
      </c>
      <c r="N29" s="370" t="s">
        <v>36</v>
      </c>
      <c r="O29" s="370" t="s">
        <v>36</v>
      </c>
      <c r="P29" s="370" t="s">
        <v>36</v>
      </c>
      <c r="Q29" s="370" t="s">
        <v>36</v>
      </c>
      <c r="R29" s="370" t="s">
        <v>36</v>
      </c>
      <c r="S29" s="370" t="s">
        <v>36</v>
      </c>
      <c r="T29" s="370" t="s">
        <v>36</v>
      </c>
      <c r="U29" s="455" t="s">
        <v>36</v>
      </c>
      <c r="V29" s="455"/>
      <c r="W29" s="455" t="s">
        <v>36</v>
      </c>
      <c r="X29" s="455"/>
    </row>
    <row r="30" spans="2:24" s="348" customFormat="1" ht="34.5" customHeight="1">
      <c r="B30" s="453"/>
      <c r="C30" s="454"/>
      <c r="D30" s="371"/>
      <c r="E30" s="372" t="s">
        <v>38</v>
      </c>
      <c r="F30" s="465" t="s">
        <v>39</v>
      </c>
      <c r="G30" s="466"/>
      <c r="H30" s="467">
        <v>1077</v>
      </c>
      <c r="I30" s="464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463"/>
      <c r="V30" s="464"/>
      <c r="W30" s="463"/>
      <c r="X30" s="468"/>
    </row>
    <row r="31" spans="2:24" s="348" customFormat="1" ht="13.5" customHeight="1">
      <c r="B31" s="456"/>
      <c r="C31" s="456"/>
      <c r="D31" s="371"/>
      <c r="E31" s="371" t="s">
        <v>56</v>
      </c>
      <c r="F31" s="458" t="s">
        <v>106</v>
      </c>
      <c r="G31" s="458"/>
      <c r="H31" s="455"/>
      <c r="I31" s="455"/>
      <c r="J31" s="370" t="s">
        <v>57</v>
      </c>
      <c r="K31" s="370" t="s">
        <v>57</v>
      </c>
      <c r="L31" s="370" t="s">
        <v>36</v>
      </c>
      <c r="M31" s="370" t="s">
        <v>57</v>
      </c>
      <c r="N31" s="370" t="s">
        <v>36</v>
      </c>
      <c r="O31" s="370" t="s">
        <v>36</v>
      </c>
      <c r="P31" s="370" t="s">
        <v>36</v>
      </c>
      <c r="Q31" s="370" t="s">
        <v>36</v>
      </c>
      <c r="R31" s="370" t="s">
        <v>36</v>
      </c>
      <c r="S31" s="370" t="s">
        <v>36</v>
      </c>
      <c r="T31" s="370" t="s">
        <v>36</v>
      </c>
      <c r="U31" s="455" t="s">
        <v>36</v>
      </c>
      <c r="V31" s="455"/>
      <c r="W31" s="455" t="s">
        <v>36</v>
      </c>
      <c r="X31" s="455"/>
    </row>
    <row r="32" spans="2:24" s="348" customFormat="1" ht="17.25" customHeight="1">
      <c r="B32" s="456"/>
      <c r="C32" s="456"/>
      <c r="D32" s="371"/>
      <c r="E32" s="371" t="s">
        <v>46</v>
      </c>
      <c r="F32" s="457" t="s">
        <v>454</v>
      </c>
      <c r="G32" s="458"/>
      <c r="H32" s="455"/>
      <c r="I32" s="455"/>
      <c r="J32" s="370" t="s">
        <v>58</v>
      </c>
      <c r="K32" s="370" t="s">
        <v>58</v>
      </c>
      <c r="L32" s="370" t="s">
        <v>36</v>
      </c>
      <c r="M32" s="370" t="s">
        <v>58</v>
      </c>
      <c r="N32" s="370" t="s">
        <v>36</v>
      </c>
      <c r="O32" s="370" t="s">
        <v>36</v>
      </c>
      <c r="P32" s="370" t="s">
        <v>36</v>
      </c>
      <c r="Q32" s="370" t="s">
        <v>36</v>
      </c>
      <c r="R32" s="370" t="s">
        <v>36</v>
      </c>
      <c r="S32" s="370" t="s">
        <v>36</v>
      </c>
      <c r="T32" s="370" t="s">
        <v>36</v>
      </c>
      <c r="U32" s="455" t="s">
        <v>36</v>
      </c>
      <c r="V32" s="455"/>
      <c r="W32" s="455" t="s">
        <v>36</v>
      </c>
      <c r="X32" s="455"/>
    </row>
    <row r="33" spans="2:24" s="348" customFormat="1" ht="36" customHeight="1">
      <c r="B33" s="456"/>
      <c r="C33" s="456"/>
      <c r="D33" s="372" t="s">
        <v>59</v>
      </c>
      <c r="E33" s="371"/>
      <c r="F33" s="457" t="s">
        <v>455</v>
      </c>
      <c r="G33" s="458"/>
      <c r="H33" s="455">
        <v>4176</v>
      </c>
      <c r="I33" s="455"/>
      <c r="J33" s="370">
        <v>4176</v>
      </c>
      <c r="K33" s="370">
        <v>1316</v>
      </c>
      <c r="L33" s="370">
        <v>617.12</v>
      </c>
      <c r="M33" s="370">
        <v>698.88</v>
      </c>
      <c r="N33" s="370" t="s">
        <v>36</v>
      </c>
      <c r="O33" s="370">
        <v>2860</v>
      </c>
      <c r="P33" s="370" t="s">
        <v>36</v>
      </c>
      <c r="Q33" s="370" t="s">
        <v>36</v>
      </c>
      <c r="R33" s="370" t="s">
        <v>36</v>
      </c>
      <c r="S33" s="370" t="s">
        <v>36</v>
      </c>
      <c r="T33" s="370" t="s">
        <v>36</v>
      </c>
      <c r="U33" s="455" t="s">
        <v>36</v>
      </c>
      <c r="V33" s="455"/>
      <c r="W33" s="455" t="s">
        <v>36</v>
      </c>
      <c r="X33" s="455"/>
    </row>
    <row r="34" spans="2:24" s="348" customFormat="1" ht="34.5" customHeight="1">
      <c r="B34" s="453"/>
      <c r="C34" s="454"/>
      <c r="D34" s="371"/>
      <c r="E34" s="372" t="s">
        <v>38</v>
      </c>
      <c r="F34" s="465" t="s">
        <v>39</v>
      </c>
      <c r="G34" s="466"/>
      <c r="H34" s="467">
        <v>4176</v>
      </c>
      <c r="I34" s="464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463"/>
      <c r="V34" s="464"/>
      <c r="W34" s="463"/>
      <c r="X34" s="468"/>
    </row>
    <row r="35" spans="2:24" s="348" customFormat="1" ht="13.5" customHeight="1">
      <c r="B35" s="456"/>
      <c r="C35" s="456"/>
      <c r="D35" s="371"/>
      <c r="E35" s="374">
        <v>3030</v>
      </c>
      <c r="F35" s="457" t="s">
        <v>107</v>
      </c>
      <c r="G35" s="458"/>
      <c r="H35" s="455"/>
      <c r="I35" s="455"/>
      <c r="J35" s="370">
        <v>2860</v>
      </c>
      <c r="K35" s="370">
        <v>0</v>
      </c>
      <c r="L35" s="370">
        <v>0</v>
      </c>
      <c r="M35" s="370" t="s">
        <v>36</v>
      </c>
      <c r="N35" s="370" t="s">
        <v>36</v>
      </c>
      <c r="O35" s="370">
        <v>2860</v>
      </c>
      <c r="P35" s="370" t="s">
        <v>36</v>
      </c>
      <c r="Q35" s="370" t="s">
        <v>36</v>
      </c>
      <c r="R35" s="370" t="s">
        <v>36</v>
      </c>
      <c r="S35" s="370" t="s">
        <v>36</v>
      </c>
      <c r="T35" s="370" t="s">
        <v>36</v>
      </c>
      <c r="U35" s="455" t="s">
        <v>36</v>
      </c>
      <c r="V35" s="455"/>
      <c r="W35" s="455" t="s">
        <v>36</v>
      </c>
      <c r="X35" s="455"/>
    </row>
    <row r="36" spans="2:24" s="348" customFormat="1" ht="13.5" customHeight="1">
      <c r="B36" s="456"/>
      <c r="C36" s="456"/>
      <c r="D36" s="371"/>
      <c r="E36" s="371" t="s">
        <v>42</v>
      </c>
      <c r="F36" s="458" t="s">
        <v>110</v>
      </c>
      <c r="G36" s="458"/>
      <c r="H36" s="455"/>
      <c r="I36" s="455"/>
      <c r="J36" s="370">
        <v>79.26</v>
      </c>
      <c r="K36" s="370">
        <v>79.26</v>
      </c>
      <c r="L36" s="370">
        <v>79.26</v>
      </c>
      <c r="M36" s="370" t="s">
        <v>36</v>
      </c>
      <c r="N36" s="370" t="s">
        <v>36</v>
      </c>
      <c r="O36" s="370" t="s">
        <v>36</v>
      </c>
      <c r="P36" s="370" t="s">
        <v>36</v>
      </c>
      <c r="Q36" s="370" t="s">
        <v>36</v>
      </c>
      <c r="R36" s="370" t="s">
        <v>36</v>
      </c>
      <c r="S36" s="370" t="s">
        <v>36</v>
      </c>
      <c r="T36" s="370" t="s">
        <v>36</v>
      </c>
      <c r="U36" s="455" t="s">
        <v>36</v>
      </c>
      <c r="V36" s="455"/>
      <c r="W36" s="455" t="s">
        <v>36</v>
      </c>
      <c r="X36" s="455"/>
    </row>
    <row r="37" spans="2:24" s="348" customFormat="1" ht="13.5" customHeight="1">
      <c r="B37" s="456"/>
      <c r="C37" s="456"/>
      <c r="D37" s="371"/>
      <c r="E37" s="371" t="s">
        <v>43</v>
      </c>
      <c r="F37" s="458" t="s">
        <v>111</v>
      </c>
      <c r="G37" s="458"/>
      <c r="H37" s="455"/>
      <c r="I37" s="455"/>
      <c r="J37" s="370">
        <v>12.86</v>
      </c>
      <c r="K37" s="370">
        <v>12.86</v>
      </c>
      <c r="L37" s="370">
        <v>12.86</v>
      </c>
      <c r="M37" s="370" t="s">
        <v>36</v>
      </c>
      <c r="N37" s="370" t="s">
        <v>36</v>
      </c>
      <c r="O37" s="370" t="s">
        <v>36</v>
      </c>
      <c r="P37" s="370" t="s">
        <v>36</v>
      </c>
      <c r="Q37" s="370" t="s">
        <v>36</v>
      </c>
      <c r="R37" s="370" t="s">
        <v>36</v>
      </c>
      <c r="S37" s="370" t="s">
        <v>36</v>
      </c>
      <c r="T37" s="370" t="s">
        <v>36</v>
      </c>
      <c r="U37" s="455" t="s">
        <v>36</v>
      </c>
      <c r="V37" s="455"/>
      <c r="W37" s="455" t="s">
        <v>36</v>
      </c>
      <c r="X37" s="455"/>
    </row>
    <row r="38" spans="2:24" s="348" customFormat="1" ht="13.5" customHeight="1">
      <c r="B38" s="453"/>
      <c r="C38" s="454"/>
      <c r="D38" s="371"/>
      <c r="E38" s="374">
        <v>4170</v>
      </c>
      <c r="F38" s="465" t="s">
        <v>75</v>
      </c>
      <c r="G38" s="466"/>
      <c r="H38" s="463"/>
      <c r="I38" s="464"/>
      <c r="J38" s="370">
        <v>525</v>
      </c>
      <c r="K38" s="370">
        <v>525</v>
      </c>
      <c r="L38" s="370">
        <v>525</v>
      </c>
      <c r="M38" s="370"/>
      <c r="N38" s="370"/>
      <c r="O38" s="370"/>
      <c r="P38" s="370"/>
      <c r="Q38" s="370"/>
      <c r="R38" s="370"/>
      <c r="S38" s="370"/>
      <c r="T38" s="370"/>
      <c r="U38" s="453"/>
      <c r="V38" s="454"/>
      <c r="W38" s="453"/>
      <c r="X38" s="454"/>
    </row>
    <row r="39" spans="2:24" s="348" customFormat="1" ht="13.5" customHeight="1">
      <c r="B39" s="456"/>
      <c r="C39" s="456"/>
      <c r="D39" s="371"/>
      <c r="E39" s="371" t="s">
        <v>44</v>
      </c>
      <c r="F39" s="458" t="s">
        <v>105</v>
      </c>
      <c r="G39" s="458"/>
      <c r="H39" s="455"/>
      <c r="I39" s="455"/>
      <c r="J39" s="370">
        <v>275.64</v>
      </c>
      <c r="K39" s="370">
        <v>275.64</v>
      </c>
      <c r="L39" s="370" t="s">
        <v>36</v>
      </c>
      <c r="M39" s="370">
        <v>275.64</v>
      </c>
      <c r="N39" s="370" t="s">
        <v>36</v>
      </c>
      <c r="O39" s="370" t="s">
        <v>36</v>
      </c>
      <c r="P39" s="370" t="s">
        <v>36</v>
      </c>
      <c r="Q39" s="370" t="s">
        <v>36</v>
      </c>
      <c r="R39" s="370" t="s">
        <v>36</v>
      </c>
      <c r="S39" s="370" t="s">
        <v>36</v>
      </c>
      <c r="T39" s="370" t="s">
        <v>36</v>
      </c>
      <c r="U39" s="455" t="s">
        <v>36</v>
      </c>
      <c r="V39" s="455"/>
      <c r="W39" s="455" t="s">
        <v>36</v>
      </c>
      <c r="X39" s="455"/>
    </row>
    <row r="40" spans="2:24" s="348" customFormat="1" ht="13.5" customHeight="1">
      <c r="B40" s="456"/>
      <c r="C40" s="456"/>
      <c r="D40" s="371"/>
      <c r="E40" s="371" t="s">
        <v>56</v>
      </c>
      <c r="F40" s="458" t="s">
        <v>106</v>
      </c>
      <c r="G40" s="458"/>
      <c r="H40" s="455"/>
      <c r="I40" s="455"/>
      <c r="J40" s="370">
        <v>53</v>
      </c>
      <c r="K40" s="370">
        <v>53</v>
      </c>
      <c r="L40" s="370" t="s">
        <v>36</v>
      </c>
      <c r="M40" s="370">
        <v>53</v>
      </c>
      <c r="N40" s="370" t="s">
        <v>36</v>
      </c>
      <c r="O40" s="370" t="s">
        <v>36</v>
      </c>
      <c r="P40" s="370" t="s">
        <v>36</v>
      </c>
      <c r="Q40" s="370" t="s">
        <v>36</v>
      </c>
      <c r="R40" s="370" t="s">
        <v>36</v>
      </c>
      <c r="S40" s="370" t="s">
        <v>36</v>
      </c>
      <c r="T40" s="370" t="s">
        <v>36</v>
      </c>
      <c r="U40" s="455" t="s">
        <v>36</v>
      </c>
      <c r="V40" s="455"/>
      <c r="W40" s="455" t="s">
        <v>36</v>
      </c>
      <c r="X40" s="455"/>
    </row>
    <row r="41" spans="2:24" s="348" customFormat="1" ht="13.5" customHeight="1">
      <c r="B41" s="456"/>
      <c r="C41" s="456"/>
      <c r="D41" s="371"/>
      <c r="E41" s="374">
        <v>4410</v>
      </c>
      <c r="F41" s="457" t="s">
        <v>113</v>
      </c>
      <c r="G41" s="458"/>
      <c r="H41" s="455"/>
      <c r="I41" s="455"/>
      <c r="J41" s="370">
        <v>150.44</v>
      </c>
      <c r="K41" s="370">
        <v>150.44</v>
      </c>
      <c r="L41" s="370" t="s">
        <v>36</v>
      </c>
      <c r="M41" s="370">
        <v>150.44</v>
      </c>
      <c r="N41" s="370" t="s">
        <v>36</v>
      </c>
      <c r="O41" s="370" t="s">
        <v>36</v>
      </c>
      <c r="P41" s="370" t="s">
        <v>36</v>
      </c>
      <c r="Q41" s="370" t="s">
        <v>36</v>
      </c>
      <c r="R41" s="370" t="s">
        <v>36</v>
      </c>
      <c r="S41" s="370" t="s">
        <v>36</v>
      </c>
      <c r="T41" s="370" t="s">
        <v>36</v>
      </c>
      <c r="U41" s="455" t="s">
        <v>36</v>
      </c>
      <c r="V41" s="455"/>
      <c r="W41" s="455" t="s">
        <v>36</v>
      </c>
      <c r="X41" s="455"/>
    </row>
    <row r="42" spans="2:24" s="348" customFormat="1" ht="15" customHeight="1">
      <c r="B42" s="453"/>
      <c r="C42" s="454"/>
      <c r="D42" s="371"/>
      <c r="E42" s="374">
        <v>4740</v>
      </c>
      <c r="F42" s="465" t="s">
        <v>149</v>
      </c>
      <c r="G42" s="479"/>
      <c r="H42" s="453"/>
      <c r="I42" s="454"/>
      <c r="J42" s="370">
        <v>130.5</v>
      </c>
      <c r="K42" s="370">
        <v>130.5</v>
      </c>
      <c r="L42" s="370"/>
      <c r="M42" s="370">
        <v>130.5</v>
      </c>
      <c r="N42" s="370"/>
      <c r="O42" s="370"/>
      <c r="P42" s="370"/>
      <c r="Q42" s="370"/>
      <c r="R42" s="370"/>
      <c r="S42" s="370"/>
      <c r="T42" s="370"/>
      <c r="U42" s="453"/>
      <c r="V42" s="454"/>
      <c r="W42" s="453"/>
      <c r="X42" s="454"/>
    </row>
    <row r="43" spans="2:24" s="348" customFormat="1" ht="18" customHeight="1">
      <c r="B43" s="453"/>
      <c r="C43" s="454"/>
      <c r="D43" s="371"/>
      <c r="E43" s="374">
        <v>4750</v>
      </c>
      <c r="F43" s="465" t="s">
        <v>151</v>
      </c>
      <c r="G43" s="479"/>
      <c r="H43" s="453"/>
      <c r="I43" s="454"/>
      <c r="J43" s="370">
        <v>89.3</v>
      </c>
      <c r="K43" s="370">
        <v>89.3</v>
      </c>
      <c r="L43" s="370"/>
      <c r="M43" s="370">
        <v>89.3</v>
      </c>
      <c r="N43" s="370"/>
      <c r="O43" s="370"/>
      <c r="P43" s="370"/>
      <c r="Q43" s="370"/>
      <c r="R43" s="370"/>
      <c r="S43" s="370"/>
      <c r="T43" s="370"/>
      <c r="U43" s="453"/>
      <c r="V43" s="454"/>
      <c r="W43" s="453"/>
      <c r="X43" s="454"/>
    </row>
    <row r="44" spans="2:24" s="348" customFormat="1" ht="13.5" customHeight="1">
      <c r="B44" s="456" t="s">
        <v>63</v>
      </c>
      <c r="C44" s="456"/>
      <c r="D44" s="371"/>
      <c r="E44" s="371"/>
      <c r="F44" s="458" t="s">
        <v>410</v>
      </c>
      <c r="G44" s="458"/>
      <c r="H44" s="455">
        <v>2132536</v>
      </c>
      <c r="I44" s="455"/>
      <c r="J44" s="370">
        <v>2132536</v>
      </c>
      <c r="K44" s="370">
        <v>101416</v>
      </c>
      <c r="L44" s="370">
        <v>85916</v>
      </c>
      <c r="M44" s="370">
        <v>15500</v>
      </c>
      <c r="N44" s="370">
        <v>0</v>
      </c>
      <c r="O44" s="370">
        <v>2031120</v>
      </c>
      <c r="P44" s="370" t="s">
        <v>36</v>
      </c>
      <c r="Q44" s="370" t="s">
        <v>36</v>
      </c>
      <c r="R44" s="370" t="s">
        <v>36</v>
      </c>
      <c r="S44" s="370" t="s">
        <v>36</v>
      </c>
      <c r="T44" s="370" t="s">
        <v>36</v>
      </c>
      <c r="U44" s="455" t="s">
        <v>36</v>
      </c>
      <c r="V44" s="455"/>
      <c r="W44" s="455" t="s">
        <v>36</v>
      </c>
      <c r="X44" s="455"/>
    </row>
    <row r="45" spans="2:24" s="348" customFormat="1" ht="24" customHeight="1">
      <c r="B45" s="456"/>
      <c r="C45" s="456"/>
      <c r="D45" s="371" t="s">
        <v>64</v>
      </c>
      <c r="E45" s="371"/>
      <c r="F45" s="458" t="s">
        <v>65</v>
      </c>
      <c r="G45" s="458"/>
      <c r="H45" s="455">
        <v>2132536</v>
      </c>
      <c r="I45" s="455"/>
      <c r="J45" s="370">
        <v>2132536</v>
      </c>
      <c r="K45" s="370">
        <v>101416</v>
      </c>
      <c r="L45" s="370" t="s">
        <v>66</v>
      </c>
      <c r="M45" s="370">
        <v>15500</v>
      </c>
      <c r="N45" s="370">
        <v>0</v>
      </c>
      <c r="O45" s="370" t="s">
        <v>67</v>
      </c>
      <c r="P45" s="370" t="s">
        <v>36</v>
      </c>
      <c r="Q45" s="370" t="s">
        <v>36</v>
      </c>
      <c r="R45" s="370" t="s">
        <v>36</v>
      </c>
      <c r="S45" s="370" t="s">
        <v>36</v>
      </c>
      <c r="T45" s="370" t="s">
        <v>36</v>
      </c>
      <c r="U45" s="455" t="s">
        <v>36</v>
      </c>
      <c r="V45" s="455"/>
      <c r="W45" s="455" t="s">
        <v>36</v>
      </c>
      <c r="X45" s="455"/>
    </row>
    <row r="46" spans="2:24" s="348" customFormat="1" ht="34.5" customHeight="1">
      <c r="B46" s="453"/>
      <c r="C46" s="454"/>
      <c r="D46" s="371"/>
      <c r="E46" s="372" t="s">
        <v>38</v>
      </c>
      <c r="F46" s="465" t="s">
        <v>39</v>
      </c>
      <c r="G46" s="466"/>
      <c r="H46" s="467">
        <v>2132536</v>
      </c>
      <c r="I46" s="464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463"/>
      <c r="V46" s="464"/>
      <c r="W46" s="463"/>
      <c r="X46" s="468"/>
    </row>
    <row r="47" spans="2:24" s="348" customFormat="1" ht="13.5" customHeight="1">
      <c r="B47" s="456"/>
      <c r="C47" s="456"/>
      <c r="D47" s="371"/>
      <c r="E47" s="371" t="s">
        <v>68</v>
      </c>
      <c r="F47" s="458" t="s">
        <v>124</v>
      </c>
      <c r="G47" s="458"/>
      <c r="H47" s="455"/>
      <c r="I47" s="455"/>
      <c r="J47" s="370" t="s">
        <v>67</v>
      </c>
      <c r="K47" s="370" t="s">
        <v>36</v>
      </c>
      <c r="L47" s="370" t="s">
        <v>36</v>
      </c>
      <c r="M47" s="370" t="s">
        <v>36</v>
      </c>
      <c r="N47" s="370" t="s">
        <v>36</v>
      </c>
      <c r="O47" s="370" t="s">
        <v>67</v>
      </c>
      <c r="P47" s="370" t="s">
        <v>36</v>
      </c>
      <c r="Q47" s="370" t="s">
        <v>36</v>
      </c>
      <c r="R47" s="370" t="s">
        <v>36</v>
      </c>
      <c r="S47" s="370" t="s">
        <v>36</v>
      </c>
      <c r="T47" s="370" t="s">
        <v>36</v>
      </c>
      <c r="U47" s="455" t="s">
        <v>36</v>
      </c>
      <c r="V47" s="455"/>
      <c r="W47" s="455" t="s">
        <v>36</v>
      </c>
      <c r="X47" s="455"/>
    </row>
    <row r="48" spans="2:24" s="348" customFormat="1" ht="13.5" customHeight="1">
      <c r="B48" s="456"/>
      <c r="C48" s="456"/>
      <c r="D48" s="371"/>
      <c r="E48" s="371" t="s">
        <v>40</v>
      </c>
      <c r="F48" s="458" t="s">
        <v>109</v>
      </c>
      <c r="G48" s="458"/>
      <c r="H48" s="455"/>
      <c r="I48" s="455"/>
      <c r="J48" s="370" t="s">
        <v>69</v>
      </c>
      <c r="K48" s="370" t="s">
        <v>69</v>
      </c>
      <c r="L48" s="370" t="s">
        <v>69</v>
      </c>
      <c r="M48" s="370" t="s">
        <v>36</v>
      </c>
      <c r="N48" s="370" t="s">
        <v>36</v>
      </c>
      <c r="O48" s="370" t="s">
        <v>36</v>
      </c>
      <c r="P48" s="370" t="s">
        <v>36</v>
      </c>
      <c r="Q48" s="370" t="s">
        <v>36</v>
      </c>
      <c r="R48" s="370" t="s">
        <v>36</v>
      </c>
      <c r="S48" s="370" t="s">
        <v>36</v>
      </c>
      <c r="T48" s="370" t="s">
        <v>36</v>
      </c>
      <c r="U48" s="455" t="s">
        <v>36</v>
      </c>
      <c r="V48" s="455"/>
      <c r="W48" s="455" t="s">
        <v>36</v>
      </c>
      <c r="X48" s="455"/>
    </row>
    <row r="49" spans="2:24" s="348" customFormat="1" ht="13.5" customHeight="1">
      <c r="B49" s="456"/>
      <c r="C49" s="456"/>
      <c r="D49" s="371"/>
      <c r="E49" s="371" t="s">
        <v>70</v>
      </c>
      <c r="F49" s="458" t="s">
        <v>155</v>
      </c>
      <c r="G49" s="458"/>
      <c r="H49" s="455"/>
      <c r="I49" s="455"/>
      <c r="J49" s="370" t="s">
        <v>71</v>
      </c>
      <c r="K49" s="370" t="s">
        <v>71</v>
      </c>
      <c r="L49" s="370" t="s">
        <v>71</v>
      </c>
      <c r="M49" s="370" t="s">
        <v>36</v>
      </c>
      <c r="N49" s="370" t="s">
        <v>36</v>
      </c>
      <c r="O49" s="370" t="s">
        <v>36</v>
      </c>
      <c r="P49" s="370" t="s">
        <v>36</v>
      </c>
      <c r="Q49" s="370" t="s">
        <v>36</v>
      </c>
      <c r="R49" s="370" t="s">
        <v>36</v>
      </c>
      <c r="S49" s="370" t="s">
        <v>36</v>
      </c>
      <c r="T49" s="370" t="s">
        <v>36</v>
      </c>
      <c r="U49" s="455" t="s">
        <v>36</v>
      </c>
      <c r="V49" s="455"/>
      <c r="W49" s="455" t="s">
        <v>36</v>
      </c>
      <c r="X49" s="455"/>
    </row>
    <row r="50" spans="2:24" s="348" customFormat="1" ht="13.5" customHeight="1">
      <c r="B50" s="456"/>
      <c r="C50" s="456"/>
      <c r="D50" s="371"/>
      <c r="E50" s="371" t="s">
        <v>42</v>
      </c>
      <c r="F50" s="458" t="s">
        <v>110</v>
      </c>
      <c r="G50" s="458"/>
      <c r="H50" s="455"/>
      <c r="I50" s="455"/>
      <c r="J50" s="370" t="s">
        <v>72</v>
      </c>
      <c r="K50" s="370" t="s">
        <v>72</v>
      </c>
      <c r="L50" s="370" t="s">
        <v>72</v>
      </c>
      <c r="M50" s="370" t="s">
        <v>36</v>
      </c>
      <c r="N50" s="370" t="s">
        <v>36</v>
      </c>
      <c r="O50" s="370" t="s">
        <v>36</v>
      </c>
      <c r="P50" s="370" t="s">
        <v>36</v>
      </c>
      <c r="Q50" s="370" t="s">
        <v>36</v>
      </c>
      <c r="R50" s="370" t="s">
        <v>36</v>
      </c>
      <c r="S50" s="370" t="s">
        <v>36</v>
      </c>
      <c r="T50" s="370" t="s">
        <v>36</v>
      </c>
      <c r="U50" s="455" t="s">
        <v>36</v>
      </c>
      <c r="V50" s="455"/>
      <c r="W50" s="455" t="s">
        <v>36</v>
      </c>
      <c r="X50" s="455"/>
    </row>
    <row r="51" spans="2:24" s="348" customFormat="1" ht="13.5" customHeight="1">
      <c r="B51" s="456"/>
      <c r="C51" s="456"/>
      <c r="D51" s="371"/>
      <c r="E51" s="371" t="s">
        <v>43</v>
      </c>
      <c r="F51" s="458" t="s">
        <v>111</v>
      </c>
      <c r="G51" s="458"/>
      <c r="H51" s="455"/>
      <c r="I51" s="455"/>
      <c r="J51" s="370" t="s">
        <v>73</v>
      </c>
      <c r="K51" s="370" t="s">
        <v>73</v>
      </c>
      <c r="L51" s="370" t="s">
        <v>73</v>
      </c>
      <c r="M51" s="370" t="s">
        <v>36</v>
      </c>
      <c r="N51" s="370" t="s">
        <v>36</v>
      </c>
      <c r="O51" s="370" t="s">
        <v>36</v>
      </c>
      <c r="P51" s="370" t="s">
        <v>36</v>
      </c>
      <c r="Q51" s="370" t="s">
        <v>36</v>
      </c>
      <c r="R51" s="370" t="s">
        <v>36</v>
      </c>
      <c r="S51" s="370" t="s">
        <v>36</v>
      </c>
      <c r="T51" s="370" t="s">
        <v>36</v>
      </c>
      <c r="U51" s="455" t="s">
        <v>36</v>
      </c>
      <c r="V51" s="455"/>
      <c r="W51" s="455" t="s">
        <v>36</v>
      </c>
      <c r="X51" s="455"/>
    </row>
    <row r="52" spans="2:24" s="348" customFormat="1" ht="13.5" customHeight="1">
      <c r="B52" s="456"/>
      <c r="C52" s="456"/>
      <c r="D52" s="371"/>
      <c r="E52" s="371" t="s">
        <v>74</v>
      </c>
      <c r="F52" s="458" t="s">
        <v>75</v>
      </c>
      <c r="G52" s="458"/>
      <c r="H52" s="455"/>
      <c r="I52" s="455"/>
      <c r="J52" s="370" t="s">
        <v>76</v>
      </c>
      <c r="K52" s="370" t="s">
        <v>76</v>
      </c>
      <c r="L52" s="370" t="s">
        <v>76</v>
      </c>
      <c r="M52" s="370" t="s">
        <v>36</v>
      </c>
      <c r="N52" s="370" t="s">
        <v>36</v>
      </c>
      <c r="O52" s="370" t="s">
        <v>36</v>
      </c>
      <c r="P52" s="370" t="s">
        <v>36</v>
      </c>
      <c r="Q52" s="370" t="s">
        <v>36</v>
      </c>
      <c r="R52" s="370" t="s">
        <v>36</v>
      </c>
      <c r="S52" s="370" t="s">
        <v>36</v>
      </c>
      <c r="T52" s="370" t="s">
        <v>36</v>
      </c>
      <c r="U52" s="455" t="s">
        <v>36</v>
      </c>
      <c r="V52" s="455"/>
      <c r="W52" s="455" t="s">
        <v>36</v>
      </c>
      <c r="X52" s="455"/>
    </row>
    <row r="53" spans="2:24" s="348" customFormat="1" ht="13.5" customHeight="1">
      <c r="B53" s="456"/>
      <c r="C53" s="456"/>
      <c r="D53" s="371"/>
      <c r="E53" s="371" t="s">
        <v>44</v>
      </c>
      <c r="F53" s="458" t="s">
        <v>105</v>
      </c>
      <c r="G53" s="458"/>
      <c r="H53" s="455"/>
      <c r="I53" s="455"/>
      <c r="J53" s="370" t="s">
        <v>77</v>
      </c>
      <c r="K53" s="370" t="s">
        <v>77</v>
      </c>
      <c r="L53" s="370" t="s">
        <v>36</v>
      </c>
      <c r="M53" s="370" t="s">
        <v>77</v>
      </c>
      <c r="N53" s="370" t="s">
        <v>36</v>
      </c>
      <c r="O53" s="370" t="s">
        <v>36</v>
      </c>
      <c r="P53" s="370" t="s">
        <v>36</v>
      </c>
      <c r="Q53" s="370" t="s">
        <v>36</v>
      </c>
      <c r="R53" s="370" t="s">
        <v>36</v>
      </c>
      <c r="S53" s="370" t="s">
        <v>36</v>
      </c>
      <c r="T53" s="370" t="s">
        <v>36</v>
      </c>
      <c r="U53" s="455" t="s">
        <v>36</v>
      </c>
      <c r="V53" s="455"/>
      <c r="W53" s="455" t="s">
        <v>36</v>
      </c>
      <c r="X53" s="455"/>
    </row>
    <row r="54" spans="2:24" s="348" customFormat="1" ht="13.5" customHeight="1">
      <c r="B54" s="456"/>
      <c r="C54" s="456"/>
      <c r="D54" s="371"/>
      <c r="E54" s="371" t="s">
        <v>56</v>
      </c>
      <c r="F54" s="458" t="s">
        <v>106</v>
      </c>
      <c r="G54" s="458"/>
      <c r="H54" s="455"/>
      <c r="I54" s="455"/>
      <c r="J54" s="370" t="s">
        <v>78</v>
      </c>
      <c r="K54" s="370" t="s">
        <v>78</v>
      </c>
      <c r="L54" s="370" t="s">
        <v>36</v>
      </c>
      <c r="M54" s="370" t="s">
        <v>78</v>
      </c>
      <c r="N54" s="370" t="s">
        <v>36</v>
      </c>
      <c r="O54" s="370" t="s">
        <v>36</v>
      </c>
      <c r="P54" s="370" t="s">
        <v>36</v>
      </c>
      <c r="Q54" s="370" t="s">
        <v>36</v>
      </c>
      <c r="R54" s="370" t="s">
        <v>36</v>
      </c>
      <c r="S54" s="370" t="s">
        <v>36</v>
      </c>
      <c r="T54" s="370" t="s">
        <v>36</v>
      </c>
      <c r="U54" s="455" t="s">
        <v>36</v>
      </c>
      <c r="V54" s="455"/>
      <c r="W54" s="455" t="s">
        <v>36</v>
      </c>
      <c r="X54" s="455"/>
    </row>
    <row r="55" spans="2:24" s="348" customFormat="1" ht="13.5" customHeight="1">
      <c r="B55" s="456"/>
      <c r="C55" s="456"/>
      <c r="D55" s="371"/>
      <c r="E55" s="371" t="s">
        <v>79</v>
      </c>
      <c r="F55" s="458" t="s">
        <v>80</v>
      </c>
      <c r="G55" s="458"/>
      <c r="H55" s="455"/>
      <c r="I55" s="455"/>
      <c r="J55" s="370" t="s">
        <v>81</v>
      </c>
      <c r="K55" s="370" t="s">
        <v>81</v>
      </c>
      <c r="L55" s="370" t="s">
        <v>36</v>
      </c>
      <c r="M55" s="370" t="s">
        <v>81</v>
      </c>
      <c r="N55" s="370" t="s">
        <v>36</v>
      </c>
      <c r="O55" s="370" t="s">
        <v>36</v>
      </c>
      <c r="P55" s="370" t="s">
        <v>36</v>
      </c>
      <c r="Q55" s="370" t="s">
        <v>36</v>
      </c>
      <c r="R55" s="370" t="s">
        <v>36</v>
      </c>
      <c r="S55" s="370" t="s">
        <v>36</v>
      </c>
      <c r="T55" s="370" t="s">
        <v>36</v>
      </c>
      <c r="U55" s="455" t="s">
        <v>36</v>
      </c>
      <c r="V55" s="455"/>
      <c r="W55" s="455" t="s">
        <v>36</v>
      </c>
      <c r="X55" s="455"/>
    </row>
    <row r="56" spans="2:24" s="348" customFormat="1" ht="17.25" customHeight="1">
      <c r="B56" s="456"/>
      <c r="C56" s="456"/>
      <c r="D56" s="371"/>
      <c r="E56" s="371" t="s">
        <v>46</v>
      </c>
      <c r="F56" s="457" t="s">
        <v>454</v>
      </c>
      <c r="G56" s="458"/>
      <c r="H56" s="455"/>
      <c r="I56" s="455"/>
      <c r="J56" s="370" t="s">
        <v>82</v>
      </c>
      <c r="K56" s="370" t="s">
        <v>82</v>
      </c>
      <c r="L56" s="370" t="s">
        <v>36</v>
      </c>
      <c r="M56" s="370" t="s">
        <v>82</v>
      </c>
      <c r="N56" s="370" t="s">
        <v>36</v>
      </c>
      <c r="O56" s="370" t="s">
        <v>36</v>
      </c>
      <c r="P56" s="370" t="s">
        <v>36</v>
      </c>
      <c r="Q56" s="370" t="s">
        <v>36</v>
      </c>
      <c r="R56" s="370" t="s">
        <v>36</v>
      </c>
      <c r="S56" s="370" t="s">
        <v>36</v>
      </c>
      <c r="T56" s="370" t="s">
        <v>36</v>
      </c>
      <c r="U56" s="455" t="s">
        <v>36</v>
      </c>
      <c r="V56" s="455"/>
      <c r="W56" s="455" t="s">
        <v>36</v>
      </c>
      <c r="X56" s="455"/>
    </row>
    <row r="57" spans="2:24" s="348" customFormat="1" ht="13.5" customHeight="1">
      <c r="B57" s="456"/>
      <c r="C57" s="456"/>
      <c r="D57" s="371"/>
      <c r="E57" s="371" t="s">
        <v>47</v>
      </c>
      <c r="F57" s="458" t="s">
        <v>113</v>
      </c>
      <c r="G57" s="458"/>
      <c r="H57" s="455"/>
      <c r="I57" s="455"/>
      <c r="J57" s="370" t="s">
        <v>83</v>
      </c>
      <c r="K57" s="370" t="s">
        <v>83</v>
      </c>
      <c r="L57" s="370" t="s">
        <v>36</v>
      </c>
      <c r="M57" s="370" t="s">
        <v>83</v>
      </c>
      <c r="N57" s="370" t="s">
        <v>36</v>
      </c>
      <c r="O57" s="370" t="s">
        <v>36</v>
      </c>
      <c r="P57" s="370" t="s">
        <v>36</v>
      </c>
      <c r="Q57" s="370" t="s">
        <v>36</v>
      </c>
      <c r="R57" s="370" t="s">
        <v>36</v>
      </c>
      <c r="S57" s="370" t="s">
        <v>36</v>
      </c>
      <c r="T57" s="370" t="s">
        <v>36</v>
      </c>
      <c r="U57" s="455" t="s">
        <v>36</v>
      </c>
      <c r="V57" s="455"/>
      <c r="W57" s="455" t="s">
        <v>36</v>
      </c>
      <c r="X57" s="455"/>
    </row>
    <row r="58" spans="2:24" s="348" customFormat="1" ht="17.25" customHeight="1">
      <c r="B58" s="456"/>
      <c r="C58" s="456"/>
      <c r="D58" s="371"/>
      <c r="E58" s="371" t="s">
        <v>84</v>
      </c>
      <c r="F58" s="458" t="s">
        <v>114</v>
      </c>
      <c r="G58" s="458"/>
      <c r="H58" s="455"/>
      <c r="I58" s="455"/>
      <c r="J58" s="370" t="s">
        <v>85</v>
      </c>
      <c r="K58" s="370" t="s">
        <v>85</v>
      </c>
      <c r="L58" s="370" t="s">
        <v>36</v>
      </c>
      <c r="M58" s="370" t="s">
        <v>85</v>
      </c>
      <c r="N58" s="370" t="s">
        <v>36</v>
      </c>
      <c r="O58" s="370" t="s">
        <v>36</v>
      </c>
      <c r="P58" s="370" t="s">
        <v>36</v>
      </c>
      <c r="Q58" s="370" t="s">
        <v>36</v>
      </c>
      <c r="R58" s="370" t="s">
        <v>36</v>
      </c>
      <c r="S58" s="370" t="s">
        <v>36</v>
      </c>
      <c r="T58" s="370" t="s">
        <v>36</v>
      </c>
      <c r="U58" s="455" t="s">
        <v>36</v>
      </c>
      <c r="V58" s="455"/>
      <c r="W58" s="455" t="s">
        <v>36</v>
      </c>
      <c r="X58" s="455"/>
    </row>
    <row r="59" spans="2:24" s="348" customFormat="1" ht="17.25" customHeight="1">
      <c r="B59" s="456"/>
      <c r="C59" s="456"/>
      <c r="D59" s="371"/>
      <c r="E59" s="371" t="s">
        <v>49</v>
      </c>
      <c r="F59" s="458" t="s">
        <v>50</v>
      </c>
      <c r="G59" s="458"/>
      <c r="H59" s="455"/>
      <c r="I59" s="455"/>
      <c r="J59" s="370" t="s">
        <v>86</v>
      </c>
      <c r="K59" s="370" t="s">
        <v>86</v>
      </c>
      <c r="L59" s="370" t="s">
        <v>36</v>
      </c>
      <c r="M59" s="370" t="s">
        <v>86</v>
      </c>
      <c r="N59" s="370" t="s">
        <v>36</v>
      </c>
      <c r="O59" s="370" t="s">
        <v>36</v>
      </c>
      <c r="P59" s="370" t="s">
        <v>36</v>
      </c>
      <c r="Q59" s="370" t="s">
        <v>36</v>
      </c>
      <c r="R59" s="370" t="s">
        <v>36</v>
      </c>
      <c r="S59" s="370" t="s">
        <v>36</v>
      </c>
      <c r="T59" s="370" t="s">
        <v>36</v>
      </c>
      <c r="U59" s="455" t="s">
        <v>36</v>
      </c>
      <c r="V59" s="455"/>
      <c r="W59" s="455" t="s">
        <v>36</v>
      </c>
      <c r="X59" s="455"/>
    </row>
    <row r="60" spans="2:24" s="348" customFormat="1" ht="17.25" customHeight="1">
      <c r="B60" s="456"/>
      <c r="C60" s="456"/>
      <c r="D60" s="371"/>
      <c r="E60" s="371" t="s">
        <v>51</v>
      </c>
      <c r="F60" s="458" t="s">
        <v>149</v>
      </c>
      <c r="G60" s="458"/>
      <c r="H60" s="455"/>
      <c r="I60" s="455"/>
      <c r="J60" s="370" t="s">
        <v>87</v>
      </c>
      <c r="K60" s="370" t="s">
        <v>87</v>
      </c>
      <c r="L60" s="370" t="s">
        <v>36</v>
      </c>
      <c r="M60" s="370" t="s">
        <v>87</v>
      </c>
      <c r="N60" s="370" t="s">
        <v>36</v>
      </c>
      <c r="O60" s="370" t="s">
        <v>36</v>
      </c>
      <c r="P60" s="370" t="s">
        <v>36</v>
      </c>
      <c r="Q60" s="370" t="s">
        <v>36</v>
      </c>
      <c r="R60" s="370" t="s">
        <v>36</v>
      </c>
      <c r="S60" s="370" t="s">
        <v>36</v>
      </c>
      <c r="T60" s="370" t="s">
        <v>36</v>
      </c>
      <c r="U60" s="455" t="s">
        <v>36</v>
      </c>
      <c r="V60" s="455"/>
      <c r="W60" s="455" t="s">
        <v>36</v>
      </c>
      <c r="X60" s="455"/>
    </row>
    <row r="61" spans="2:24" s="348" customFormat="1" ht="17.25" customHeight="1">
      <c r="B61" s="456"/>
      <c r="C61" s="456"/>
      <c r="D61" s="371"/>
      <c r="E61" s="371" t="s">
        <v>52</v>
      </c>
      <c r="F61" s="458" t="s">
        <v>151</v>
      </c>
      <c r="G61" s="458"/>
      <c r="H61" s="455"/>
      <c r="I61" s="455"/>
      <c r="J61" s="370" t="s">
        <v>88</v>
      </c>
      <c r="K61" s="370" t="s">
        <v>88</v>
      </c>
      <c r="L61" s="370" t="s">
        <v>36</v>
      </c>
      <c r="M61" s="370" t="s">
        <v>88</v>
      </c>
      <c r="N61" s="370" t="s">
        <v>36</v>
      </c>
      <c r="O61" s="370" t="s">
        <v>36</v>
      </c>
      <c r="P61" s="370" t="s">
        <v>36</v>
      </c>
      <c r="Q61" s="370" t="s">
        <v>36</v>
      </c>
      <c r="R61" s="370" t="s">
        <v>36</v>
      </c>
      <c r="S61" s="370" t="s">
        <v>36</v>
      </c>
      <c r="T61" s="370" t="s">
        <v>36</v>
      </c>
      <c r="U61" s="455" t="s">
        <v>36</v>
      </c>
      <c r="V61" s="455"/>
      <c r="W61" s="455" t="s">
        <v>36</v>
      </c>
      <c r="X61" s="455"/>
    </row>
    <row r="62" spans="2:24" s="348" customFormat="1" ht="28.5" customHeight="1">
      <c r="B62" s="460" t="s">
        <v>89</v>
      </c>
      <c r="C62" s="461"/>
      <c r="D62" s="461"/>
      <c r="E62" s="461"/>
      <c r="F62" s="461"/>
      <c r="G62" s="461"/>
      <c r="H62" s="462">
        <v>2179564</v>
      </c>
      <c r="I62" s="462"/>
      <c r="J62" s="375">
        <v>2179564</v>
      </c>
      <c r="K62" s="375">
        <v>145584</v>
      </c>
      <c r="L62" s="375">
        <v>124033.12</v>
      </c>
      <c r="M62" s="375">
        <v>21550.88</v>
      </c>
      <c r="N62" s="375">
        <v>0</v>
      </c>
      <c r="O62" s="375">
        <v>2033980</v>
      </c>
      <c r="P62" s="375">
        <v>0</v>
      </c>
      <c r="Q62" s="375" t="s">
        <v>36</v>
      </c>
      <c r="R62" s="375">
        <v>0</v>
      </c>
      <c r="S62" s="375">
        <v>0</v>
      </c>
      <c r="T62" s="375">
        <v>0</v>
      </c>
      <c r="U62" s="462">
        <v>0</v>
      </c>
      <c r="V62" s="462"/>
      <c r="W62" s="462">
        <v>0</v>
      </c>
      <c r="X62" s="462"/>
    </row>
    <row r="63" spans="1:26" ht="351" customHeight="1" hidden="1">
      <c r="A63" s="423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347"/>
    </row>
    <row r="64" spans="1:26" ht="13.5" customHeight="1" hidden="1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59"/>
      <c r="W64" s="459"/>
      <c r="X64" s="423"/>
      <c r="Y64" s="423"/>
      <c r="Z64" s="347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</sheetData>
  <mergeCells count="275">
    <mergeCell ref="W42:X42"/>
    <mergeCell ref="W43:X43"/>
    <mergeCell ref="H42:I42"/>
    <mergeCell ref="H43:I43"/>
    <mergeCell ref="U42:V42"/>
    <mergeCell ref="U43:V43"/>
    <mergeCell ref="B42:C42"/>
    <mergeCell ref="B43:C43"/>
    <mergeCell ref="F42:G42"/>
    <mergeCell ref="F43:G43"/>
    <mergeCell ref="B5:Y5"/>
    <mergeCell ref="A6:Y6"/>
    <mergeCell ref="A7:B7"/>
    <mergeCell ref="C7:F7"/>
    <mergeCell ref="G7:H7"/>
    <mergeCell ref="I7:Y7"/>
    <mergeCell ref="B8:C13"/>
    <mergeCell ref="D8:D13"/>
    <mergeCell ref="E8:E13"/>
    <mergeCell ref="F8:G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L11:M12"/>
    <mergeCell ref="N11:N13"/>
    <mergeCell ref="O11:O13"/>
    <mergeCell ref="P11:P13"/>
    <mergeCell ref="B14:C14"/>
    <mergeCell ref="F14:G14"/>
    <mergeCell ref="H14:I14"/>
    <mergeCell ref="U14:V14"/>
    <mergeCell ref="W15:X15"/>
    <mergeCell ref="W14:X14"/>
    <mergeCell ref="Q11:Q13"/>
    <mergeCell ref="R11:R13"/>
    <mergeCell ref="U12:V13"/>
    <mergeCell ref="U16:V16"/>
    <mergeCell ref="B15:C15"/>
    <mergeCell ref="F15:G15"/>
    <mergeCell ref="H15:I15"/>
    <mergeCell ref="U15:V15"/>
    <mergeCell ref="W19:X19"/>
    <mergeCell ref="W16:X16"/>
    <mergeCell ref="B18:C18"/>
    <mergeCell ref="F18:G18"/>
    <mergeCell ref="H18:I18"/>
    <mergeCell ref="U18:V18"/>
    <mergeCell ref="W18:X18"/>
    <mergeCell ref="B16:C16"/>
    <mergeCell ref="F16:G16"/>
    <mergeCell ref="H16:I16"/>
    <mergeCell ref="B19:C19"/>
    <mergeCell ref="F19:G19"/>
    <mergeCell ref="H19:I19"/>
    <mergeCell ref="U19:V19"/>
    <mergeCell ref="W20:X20"/>
    <mergeCell ref="B21:C21"/>
    <mergeCell ref="F21:G21"/>
    <mergeCell ref="H21:I21"/>
    <mergeCell ref="U21:V21"/>
    <mergeCell ref="W21:X21"/>
    <mergeCell ref="B20:C20"/>
    <mergeCell ref="F20:G20"/>
    <mergeCell ref="H20:I20"/>
    <mergeCell ref="U20:V20"/>
    <mergeCell ref="B22:C22"/>
    <mergeCell ref="F22:G22"/>
    <mergeCell ref="H22:I22"/>
    <mergeCell ref="U22:V22"/>
    <mergeCell ref="H23:I23"/>
    <mergeCell ref="U23:V23"/>
    <mergeCell ref="W23:X23"/>
    <mergeCell ref="W22:X22"/>
    <mergeCell ref="H25:I25"/>
    <mergeCell ref="U25:V25"/>
    <mergeCell ref="W25:X25"/>
    <mergeCell ref="W24:X24"/>
    <mergeCell ref="H24:I24"/>
    <mergeCell ref="U24:V24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W28:X28"/>
    <mergeCell ref="B29:C29"/>
    <mergeCell ref="F29:G29"/>
    <mergeCell ref="H29:I29"/>
    <mergeCell ref="U29:V29"/>
    <mergeCell ref="W29:X29"/>
    <mergeCell ref="B28:C28"/>
    <mergeCell ref="F28:G28"/>
    <mergeCell ref="H28:I28"/>
    <mergeCell ref="U28:V28"/>
    <mergeCell ref="W31:X31"/>
    <mergeCell ref="B32:C32"/>
    <mergeCell ref="F32:G32"/>
    <mergeCell ref="H32:I32"/>
    <mergeCell ref="U32:V32"/>
    <mergeCell ref="W32:X32"/>
    <mergeCell ref="B31:C31"/>
    <mergeCell ref="F31:G31"/>
    <mergeCell ref="H31:I31"/>
    <mergeCell ref="U31:V31"/>
    <mergeCell ref="W45:X45"/>
    <mergeCell ref="B45:C45"/>
    <mergeCell ref="F45:G45"/>
    <mergeCell ref="H45:I45"/>
    <mergeCell ref="U45:V45"/>
    <mergeCell ref="W47:X47"/>
    <mergeCell ref="B48:C48"/>
    <mergeCell ref="F48:G48"/>
    <mergeCell ref="H48:I48"/>
    <mergeCell ref="U48:V48"/>
    <mergeCell ref="W48:X48"/>
    <mergeCell ref="B47:C47"/>
    <mergeCell ref="F47:G47"/>
    <mergeCell ref="H47:I47"/>
    <mergeCell ref="U47:V47"/>
    <mergeCell ref="W49:X49"/>
    <mergeCell ref="B50:C50"/>
    <mergeCell ref="F50:G50"/>
    <mergeCell ref="H50:I50"/>
    <mergeCell ref="U50:V50"/>
    <mergeCell ref="W50:X50"/>
    <mergeCell ref="B49:C49"/>
    <mergeCell ref="F49:G49"/>
    <mergeCell ref="H49:I49"/>
    <mergeCell ref="U49:V49"/>
    <mergeCell ref="W51:X51"/>
    <mergeCell ref="B52:C52"/>
    <mergeCell ref="F52:G52"/>
    <mergeCell ref="H52:I52"/>
    <mergeCell ref="U52:V52"/>
    <mergeCell ref="W52:X52"/>
    <mergeCell ref="B51:C51"/>
    <mergeCell ref="F51:G51"/>
    <mergeCell ref="H51:I51"/>
    <mergeCell ref="U51:V51"/>
    <mergeCell ref="W54:X54"/>
    <mergeCell ref="B53:C53"/>
    <mergeCell ref="F53:G53"/>
    <mergeCell ref="H53:I53"/>
    <mergeCell ref="U53:V53"/>
    <mergeCell ref="B54:C54"/>
    <mergeCell ref="F54:G54"/>
    <mergeCell ref="H54:I54"/>
    <mergeCell ref="U54:V54"/>
    <mergeCell ref="B55:C55"/>
    <mergeCell ref="F55:G55"/>
    <mergeCell ref="H55:I55"/>
    <mergeCell ref="U55:V55"/>
    <mergeCell ref="B56:C56"/>
    <mergeCell ref="F56:G56"/>
    <mergeCell ref="H56:I56"/>
    <mergeCell ref="U56:V56"/>
    <mergeCell ref="B57:C57"/>
    <mergeCell ref="F57:G57"/>
    <mergeCell ref="H57:I57"/>
    <mergeCell ref="U57:V57"/>
    <mergeCell ref="B58:C58"/>
    <mergeCell ref="F58:G58"/>
    <mergeCell ref="H58:I58"/>
    <mergeCell ref="U58:V58"/>
    <mergeCell ref="B59:C59"/>
    <mergeCell ref="F59:G59"/>
    <mergeCell ref="H59:I59"/>
    <mergeCell ref="U59:V59"/>
    <mergeCell ref="W61:X61"/>
    <mergeCell ref="B60:C60"/>
    <mergeCell ref="F60:G60"/>
    <mergeCell ref="H60:I60"/>
    <mergeCell ref="U60:V60"/>
    <mergeCell ref="B61:C61"/>
    <mergeCell ref="F61:G61"/>
    <mergeCell ref="H61:I61"/>
    <mergeCell ref="U61:V61"/>
    <mergeCell ref="H46:I46"/>
    <mergeCell ref="U46:V46"/>
    <mergeCell ref="W46:X46"/>
    <mergeCell ref="W60:X60"/>
    <mergeCell ref="W59:X59"/>
    <mergeCell ref="W57:X57"/>
    <mergeCell ref="W58:X58"/>
    <mergeCell ref="W55:X55"/>
    <mergeCell ref="W56:X56"/>
    <mergeCell ref="W53:X53"/>
    <mergeCell ref="B17:C17"/>
    <mergeCell ref="B30:C30"/>
    <mergeCell ref="B46:C46"/>
    <mergeCell ref="F46:G46"/>
    <mergeCell ref="B25:C25"/>
    <mergeCell ref="F25:G25"/>
    <mergeCell ref="B24:C24"/>
    <mergeCell ref="F24:G24"/>
    <mergeCell ref="B23:C23"/>
    <mergeCell ref="F23:G23"/>
    <mergeCell ref="W44:X44"/>
    <mergeCell ref="H17:I17"/>
    <mergeCell ref="F17:G17"/>
    <mergeCell ref="U17:V17"/>
    <mergeCell ref="W17:X17"/>
    <mergeCell ref="F30:G30"/>
    <mergeCell ref="H30:I30"/>
    <mergeCell ref="U30:V30"/>
    <mergeCell ref="W30:X30"/>
    <mergeCell ref="W34:X34"/>
    <mergeCell ref="B44:C44"/>
    <mergeCell ref="F44:G44"/>
    <mergeCell ref="H44:I44"/>
    <mergeCell ref="U44:V44"/>
    <mergeCell ref="B40:C40"/>
    <mergeCell ref="F40:G40"/>
    <mergeCell ref="H40:I40"/>
    <mergeCell ref="U40:V40"/>
    <mergeCell ref="W37:X37"/>
    <mergeCell ref="B39:C39"/>
    <mergeCell ref="F39:G39"/>
    <mergeCell ref="H39:I39"/>
    <mergeCell ref="U39:V39"/>
    <mergeCell ref="W39:X39"/>
    <mergeCell ref="F38:G38"/>
    <mergeCell ref="H38:I38"/>
    <mergeCell ref="B37:C37"/>
    <mergeCell ref="F37:G37"/>
    <mergeCell ref="H37:I37"/>
    <mergeCell ref="U37:V37"/>
    <mergeCell ref="B36:C36"/>
    <mergeCell ref="F36:G36"/>
    <mergeCell ref="H36:I36"/>
    <mergeCell ref="U36:V36"/>
    <mergeCell ref="W36:X36"/>
    <mergeCell ref="W33:X33"/>
    <mergeCell ref="B35:C35"/>
    <mergeCell ref="F35:G35"/>
    <mergeCell ref="H35:I35"/>
    <mergeCell ref="U35:V35"/>
    <mergeCell ref="W35:X35"/>
    <mergeCell ref="B34:C34"/>
    <mergeCell ref="F34:G34"/>
    <mergeCell ref="H34:I34"/>
    <mergeCell ref="U34:V34"/>
    <mergeCell ref="B33:C33"/>
    <mergeCell ref="F33:G33"/>
    <mergeCell ref="H33:I33"/>
    <mergeCell ref="U33:V33"/>
    <mergeCell ref="A64:U64"/>
    <mergeCell ref="V64:W64"/>
    <mergeCell ref="X64:Y64"/>
    <mergeCell ref="B62:G62"/>
    <mergeCell ref="H62:I62"/>
    <mergeCell ref="U62:V62"/>
    <mergeCell ref="W62:X62"/>
    <mergeCell ref="B38:C38"/>
    <mergeCell ref="U38:V38"/>
    <mergeCell ref="W38:X38"/>
    <mergeCell ref="A63:Y63"/>
    <mergeCell ref="W40:X40"/>
    <mergeCell ref="B41:C41"/>
    <mergeCell ref="F41:G41"/>
    <mergeCell ref="H41:I41"/>
    <mergeCell ref="U41:V41"/>
    <mergeCell ref="W41:X41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M52"/>
  <sheetViews>
    <sheetView workbookViewId="0" topLeftCell="C1">
      <selection activeCell="A7" sqref="A7:M7"/>
    </sheetView>
  </sheetViews>
  <sheetFormatPr defaultColWidth="9.00390625" defaultRowHeight="12.75"/>
  <cols>
    <col min="1" max="1" width="4.625" style="208" customWidth="1"/>
    <col min="2" max="2" width="49.875" style="209" customWidth="1"/>
    <col min="3" max="3" width="9.125" style="208" customWidth="1"/>
    <col min="4" max="4" width="10.375" style="209" customWidth="1"/>
    <col min="5" max="6" width="9.125" style="208" customWidth="1"/>
    <col min="7" max="7" width="29.875" style="208" customWidth="1"/>
    <col min="8" max="8" width="14.375" style="210" customWidth="1"/>
    <col min="9" max="10" width="12.875" style="210" customWidth="1"/>
    <col min="11" max="11" width="12.875" style="208" customWidth="1"/>
    <col min="12" max="13" width="13.875" style="208" customWidth="1"/>
    <col min="14" max="16384" width="9.125" style="208" customWidth="1"/>
  </cols>
  <sheetData>
    <row r="1" spans="10:12" ht="15">
      <c r="J1" s="211"/>
      <c r="K1" s="211"/>
      <c r="L1" s="211"/>
    </row>
    <row r="2" spans="10:12" ht="15">
      <c r="J2" s="211" t="s">
        <v>302</v>
      </c>
      <c r="K2" s="211"/>
      <c r="L2" s="211"/>
    </row>
    <row r="3" spans="10:12" ht="15">
      <c r="J3" s="211" t="s">
        <v>460</v>
      </c>
      <c r="K3" s="211"/>
      <c r="L3" s="211"/>
    </row>
    <row r="4" spans="10:12" ht="15">
      <c r="J4" s="211" t="s">
        <v>181</v>
      </c>
      <c r="K4" s="211"/>
      <c r="L4" s="211"/>
    </row>
    <row r="5" spans="10:12" ht="15">
      <c r="J5" s="211" t="s">
        <v>451</v>
      </c>
      <c r="K5" s="211"/>
      <c r="L5" s="211"/>
    </row>
    <row r="7" spans="1:13" ht="15">
      <c r="A7" s="481" t="s">
        <v>303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</row>
    <row r="8" spans="1:13" ht="15">
      <c r="A8" s="212"/>
      <c r="B8" s="212"/>
      <c r="C8" s="212"/>
      <c r="D8" s="212"/>
      <c r="E8" s="212"/>
      <c r="F8" s="212"/>
      <c r="G8" s="212"/>
      <c r="H8" s="213"/>
      <c r="I8" s="213"/>
      <c r="J8" s="213"/>
      <c r="K8" s="212"/>
      <c r="L8" s="212"/>
      <c r="M8" s="212"/>
    </row>
    <row r="9" spans="1:13" ht="48" customHeight="1">
      <c r="A9" s="480" t="s">
        <v>157</v>
      </c>
      <c r="B9" s="480" t="s">
        <v>171</v>
      </c>
      <c r="C9" s="480" t="s">
        <v>172</v>
      </c>
      <c r="D9" s="482" t="s">
        <v>379</v>
      </c>
      <c r="E9" s="480" t="s">
        <v>332</v>
      </c>
      <c r="F9" s="482" t="s">
        <v>333</v>
      </c>
      <c r="G9" s="480" t="s">
        <v>173</v>
      </c>
      <c r="H9" s="480"/>
      <c r="I9" s="484" t="s">
        <v>246</v>
      </c>
      <c r="J9" s="486" t="s">
        <v>241</v>
      </c>
      <c r="K9" s="480" t="s">
        <v>247</v>
      </c>
      <c r="L9" s="480"/>
      <c r="M9" s="480"/>
    </row>
    <row r="10" spans="1:13" ht="40.5" customHeight="1">
      <c r="A10" s="480"/>
      <c r="B10" s="480"/>
      <c r="C10" s="480"/>
      <c r="D10" s="483"/>
      <c r="E10" s="480"/>
      <c r="F10" s="483"/>
      <c r="G10" s="214" t="s">
        <v>174</v>
      </c>
      <c r="H10" s="215" t="s">
        <v>175</v>
      </c>
      <c r="I10" s="485"/>
      <c r="J10" s="486"/>
      <c r="K10" s="214" t="s">
        <v>195</v>
      </c>
      <c r="L10" s="214" t="s">
        <v>243</v>
      </c>
      <c r="M10" s="214" t="s">
        <v>248</v>
      </c>
    </row>
    <row r="11" spans="1:13" ht="30">
      <c r="A11" s="216" t="s">
        <v>337</v>
      </c>
      <c r="B11" s="217" t="s">
        <v>223</v>
      </c>
      <c r="C11" s="216" t="s">
        <v>286</v>
      </c>
      <c r="D11" s="217" t="s">
        <v>159</v>
      </c>
      <c r="E11" s="218">
        <v>10</v>
      </c>
      <c r="F11" s="219">
        <v>1010</v>
      </c>
      <c r="G11" s="216" t="s">
        <v>176</v>
      </c>
      <c r="H11" s="220">
        <f aca="true" t="shared" si="0" ref="H11:M11">SUM(H12:H14)</f>
        <v>7220000</v>
      </c>
      <c r="I11" s="220">
        <f t="shared" si="0"/>
        <v>50000</v>
      </c>
      <c r="J11" s="220">
        <f t="shared" si="0"/>
        <v>2900000</v>
      </c>
      <c r="K11" s="220">
        <f t="shared" si="0"/>
        <v>2700000</v>
      </c>
      <c r="L11" s="220">
        <f t="shared" si="0"/>
        <v>1570000</v>
      </c>
      <c r="M11" s="220">
        <f t="shared" si="0"/>
        <v>0</v>
      </c>
    </row>
    <row r="12" spans="1:13" ht="15">
      <c r="A12" s="221"/>
      <c r="B12" s="222" t="s">
        <v>217</v>
      </c>
      <c r="C12" s="221"/>
      <c r="D12" s="222"/>
      <c r="E12" s="221"/>
      <c r="F12" s="221"/>
      <c r="G12" s="223" t="s">
        <v>177</v>
      </c>
      <c r="H12" s="224">
        <f>SUM(I12:M12)</f>
        <v>3220000</v>
      </c>
      <c r="I12" s="224">
        <v>50000</v>
      </c>
      <c r="J12" s="224">
        <v>1291656</v>
      </c>
      <c r="K12" s="224">
        <v>864000</v>
      </c>
      <c r="L12" s="224">
        <v>1014344</v>
      </c>
      <c r="M12" s="224">
        <v>0</v>
      </c>
    </row>
    <row r="13" spans="1:13" ht="15">
      <c r="A13" s="221"/>
      <c r="B13" s="222" t="s">
        <v>287</v>
      </c>
      <c r="C13" s="221"/>
      <c r="D13" s="222"/>
      <c r="E13" s="221"/>
      <c r="F13" s="221"/>
      <c r="G13" s="223" t="s">
        <v>178</v>
      </c>
      <c r="H13" s="224">
        <f>SUM(I13:M13)</f>
        <v>0</v>
      </c>
      <c r="I13" s="224">
        <v>0</v>
      </c>
      <c r="J13" s="224">
        <v>0</v>
      </c>
      <c r="K13" s="224">
        <v>0</v>
      </c>
      <c r="L13" s="224"/>
      <c r="M13" s="224"/>
    </row>
    <row r="14" spans="1:13" ht="66" customHeight="1">
      <c r="A14" s="221"/>
      <c r="B14" s="222" t="s">
        <v>288</v>
      </c>
      <c r="C14" s="221"/>
      <c r="D14" s="222"/>
      <c r="E14" s="221"/>
      <c r="F14" s="221"/>
      <c r="G14" s="225" t="s">
        <v>179</v>
      </c>
      <c r="H14" s="224">
        <f>SUM(I14:M14)</f>
        <v>4000000</v>
      </c>
      <c r="I14" s="224">
        <v>0</v>
      </c>
      <c r="J14" s="224">
        <v>1608344</v>
      </c>
      <c r="K14" s="224">
        <v>1836000</v>
      </c>
      <c r="L14" s="224">
        <v>555656</v>
      </c>
      <c r="M14" s="224">
        <v>0</v>
      </c>
    </row>
    <row r="15" spans="1:13" ht="30">
      <c r="A15" s="216" t="s">
        <v>338</v>
      </c>
      <c r="B15" s="217" t="s">
        <v>220</v>
      </c>
      <c r="C15" s="216" t="s">
        <v>215</v>
      </c>
      <c r="D15" s="217" t="s">
        <v>159</v>
      </c>
      <c r="E15" s="216">
        <v>600</v>
      </c>
      <c r="F15" s="216">
        <v>60016</v>
      </c>
      <c r="G15" s="216" t="s">
        <v>176</v>
      </c>
      <c r="H15" s="220">
        <f>SUM(H16:H18)</f>
        <v>598000</v>
      </c>
      <c r="I15" s="220">
        <f>SUM(I16:I18)</f>
        <v>240000</v>
      </c>
      <c r="J15" s="220">
        <f>SUM(J16:J18)</f>
        <v>358000</v>
      </c>
      <c r="K15" s="220">
        <f>SUM(K16:K18)</f>
        <v>0</v>
      </c>
      <c r="L15" s="216"/>
      <c r="M15" s="216"/>
    </row>
    <row r="16" spans="1:13" ht="30">
      <c r="A16" s="221"/>
      <c r="B16" s="222" t="s">
        <v>221</v>
      </c>
      <c r="C16" s="221"/>
      <c r="D16" s="222"/>
      <c r="E16" s="221"/>
      <c r="F16" s="221"/>
      <c r="G16" s="223" t="s">
        <v>177</v>
      </c>
      <c r="H16" s="224">
        <f>SUM(I16:M16)</f>
        <v>246753</v>
      </c>
      <c r="I16" s="224">
        <v>100332</v>
      </c>
      <c r="J16" s="224">
        <v>146421</v>
      </c>
      <c r="K16" s="224">
        <v>0</v>
      </c>
      <c r="L16" s="221"/>
      <c r="M16" s="221"/>
    </row>
    <row r="17" spans="1:13" ht="30">
      <c r="A17" s="221"/>
      <c r="B17" s="222" t="s">
        <v>219</v>
      </c>
      <c r="C17" s="221"/>
      <c r="D17" s="222"/>
      <c r="E17" s="221"/>
      <c r="F17" s="221"/>
      <c r="G17" s="223" t="s">
        <v>178</v>
      </c>
      <c r="H17" s="224">
        <f>SUM(I17:M17)</f>
        <v>0</v>
      </c>
      <c r="I17" s="224"/>
      <c r="J17" s="224">
        <v>0</v>
      </c>
      <c r="K17" s="224"/>
      <c r="L17" s="221"/>
      <c r="M17" s="221"/>
    </row>
    <row r="18" spans="1:13" ht="43.5" customHeight="1">
      <c r="A18" s="221"/>
      <c r="B18" s="222" t="s">
        <v>289</v>
      </c>
      <c r="C18" s="221"/>
      <c r="D18" s="222"/>
      <c r="E18" s="221"/>
      <c r="F18" s="221"/>
      <c r="G18" s="225" t="s">
        <v>179</v>
      </c>
      <c r="H18" s="224">
        <f>SUM(I18:M18)</f>
        <v>351247</v>
      </c>
      <c r="I18" s="224">
        <v>139668</v>
      </c>
      <c r="J18" s="224">
        <v>211579</v>
      </c>
      <c r="K18" s="224">
        <v>0</v>
      </c>
      <c r="L18" s="221"/>
      <c r="M18" s="221"/>
    </row>
    <row r="19" spans="1:13" ht="30" customHeight="1">
      <c r="A19" s="216" t="s">
        <v>339</v>
      </c>
      <c r="B19" s="217" t="s">
        <v>220</v>
      </c>
      <c r="C19" s="216" t="s">
        <v>215</v>
      </c>
      <c r="D19" s="217" t="s">
        <v>159</v>
      </c>
      <c r="E19" s="216">
        <v>600</v>
      </c>
      <c r="F19" s="216">
        <v>60016</v>
      </c>
      <c r="G19" s="216" t="s">
        <v>176</v>
      </c>
      <c r="H19" s="220">
        <f>SUM(H20:H22)</f>
        <v>775000</v>
      </c>
      <c r="I19" s="220">
        <f>SUM(I20:I22)</f>
        <v>350421</v>
      </c>
      <c r="J19" s="220">
        <f>SUM(J20:J22)</f>
        <v>424579</v>
      </c>
      <c r="K19" s="220">
        <f>SUM(K20:K22)</f>
        <v>0</v>
      </c>
      <c r="L19" s="216"/>
      <c r="M19" s="216"/>
    </row>
    <row r="20" spans="1:13" ht="30">
      <c r="A20" s="221"/>
      <c r="B20" s="222" t="s">
        <v>221</v>
      </c>
      <c r="C20" s="221"/>
      <c r="D20" s="222"/>
      <c r="E20" s="221"/>
      <c r="F20" s="221"/>
      <c r="G20" s="223" t="s">
        <v>177</v>
      </c>
      <c r="H20" s="224">
        <f>SUM(I20:M20)</f>
        <v>364957</v>
      </c>
      <c r="I20" s="224">
        <v>164662</v>
      </c>
      <c r="J20" s="224">
        <v>200295</v>
      </c>
      <c r="K20" s="224">
        <v>0</v>
      </c>
      <c r="L20" s="221"/>
      <c r="M20" s="221"/>
    </row>
    <row r="21" spans="1:13" ht="30">
      <c r="A21" s="221"/>
      <c r="B21" s="222" t="s">
        <v>219</v>
      </c>
      <c r="C21" s="221"/>
      <c r="D21" s="222"/>
      <c r="E21" s="221"/>
      <c r="F21" s="221"/>
      <c r="G21" s="223" t="s">
        <v>178</v>
      </c>
      <c r="H21" s="224">
        <f>SUM(I21:M21)</f>
        <v>0</v>
      </c>
      <c r="I21" s="224"/>
      <c r="J21" s="224">
        <v>0</v>
      </c>
      <c r="K21" s="224"/>
      <c r="L21" s="221"/>
      <c r="M21" s="221"/>
    </row>
    <row r="22" spans="1:13" ht="38.25" customHeight="1">
      <c r="A22" s="221"/>
      <c r="B22" s="222" t="s">
        <v>290</v>
      </c>
      <c r="C22" s="221"/>
      <c r="D22" s="222"/>
      <c r="E22" s="221"/>
      <c r="F22" s="221"/>
      <c r="G22" s="225" t="s">
        <v>179</v>
      </c>
      <c r="H22" s="224">
        <f>SUM(I22:M22)</f>
        <v>410043</v>
      </c>
      <c r="I22" s="224">
        <v>185759</v>
      </c>
      <c r="J22" s="224">
        <v>224284</v>
      </c>
      <c r="K22" s="224">
        <v>0</v>
      </c>
      <c r="L22" s="221"/>
      <c r="M22" s="221"/>
    </row>
    <row r="23" spans="1:13" ht="30">
      <c r="A23" s="216" t="s">
        <v>331</v>
      </c>
      <c r="B23" s="217" t="s">
        <v>223</v>
      </c>
      <c r="C23" s="216" t="s">
        <v>123</v>
      </c>
      <c r="D23" s="217" t="s">
        <v>216</v>
      </c>
      <c r="E23" s="216">
        <v>801</v>
      </c>
      <c r="F23" s="216">
        <v>80101</v>
      </c>
      <c r="G23" s="216" t="s">
        <v>176</v>
      </c>
      <c r="H23" s="220">
        <f>SUM(H24:H26)</f>
        <v>620200</v>
      </c>
      <c r="I23" s="220">
        <f>SUM(I24:I26)</f>
        <v>20200</v>
      </c>
      <c r="J23" s="220">
        <f>SUM(J24:J26)</f>
        <v>600000</v>
      </c>
      <c r="K23" s="220">
        <f>SUM(K24:K26)</f>
        <v>0</v>
      </c>
      <c r="L23" s="216"/>
      <c r="M23" s="216"/>
    </row>
    <row r="24" spans="1:13" ht="15">
      <c r="A24" s="221"/>
      <c r="B24" s="222" t="s">
        <v>217</v>
      </c>
      <c r="C24" s="221"/>
      <c r="D24" s="222"/>
      <c r="E24" s="221"/>
      <c r="F24" s="221"/>
      <c r="G24" s="223" t="s">
        <v>177</v>
      </c>
      <c r="H24" s="224">
        <f>SUM(I24:M24)</f>
        <v>338559</v>
      </c>
      <c r="I24" s="224">
        <v>20200</v>
      </c>
      <c r="J24" s="224">
        <v>318359</v>
      </c>
      <c r="K24" s="224">
        <v>0</v>
      </c>
      <c r="L24" s="221"/>
      <c r="M24" s="221"/>
    </row>
    <row r="25" spans="1:13" ht="15">
      <c r="A25" s="221"/>
      <c r="B25" s="222" t="s">
        <v>222</v>
      </c>
      <c r="C25" s="221"/>
      <c r="D25" s="222"/>
      <c r="E25" s="221"/>
      <c r="F25" s="221"/>
      <c r="G25" s="223" t="s">
        <v>178</v>
      </c>
      <c r="H25" s="224">
        <f>SUM(I25:M25)</f>
        <v>0</v>
      </c>
      <c r="I25" s="224">
        <v>0</v>
      </c>
      <c r="J25" s="224">
        <v>0</v>
      </c>
      <c r="K25" s="224">
        <v>0</v>
      </c>
      <c r="L25" s="221"/>
      <c r="M25" s="221"/>
    </row>
    <row r="26" spans="1:13" ht="40.5" customHeight="1">
      <c r="A26" s="227"/>
      <c r="B26" s="228" t="s">
        <v>122</v>
      </c>
      <c r="C26" s="227"/>
      <c r="D26" s="228"/>
      <c r="E26" s="227"/>
      <c r="F26" s="227"/>
      <c r="G26" s="377" t="s">
        <v>179</v>
      </c>
      <c r="H26" s="229">
        <f>SUM(I26:M26)</f>
        <v>281641</v>
      </c>
      <c r="I26" s="229">
        <v>0</v>
      </c>
      <c r="J26" s="229">
        <v>281641</v>
      </c>
      <c r="K26" s="229">
        <v>0</v>
      </c>
      <c r="L26" s="221"/>
      <c r="M26" s="221"/>
    </row>
    <row r="27" spans="1:13" ht="15" hidden="1">
      <c r="A27" s="216" t="s">
        <v>339</v>
      </c>
      <c r="B27" s="217" t="s">
        <v>209</v>
      </c>
      <c r="C27" s="216">
        <v>2</v>
      </c>
      <c r="D27" s="217" t="s">
        <v>211</v>
      </c>
      <c r="E27" s="216">
        <v>853</v>
      </c>
      <c r="F27" s="216">
        <v>85395</v>
      </c>
      <c r="G27" s="216" t="s">
        <v>176</v>
      </c>
      <c r="H27" s="220">
        <f>SUM(H28:H30)</f>
        <v>0</v>
      </c>
      <c r="I27" s="220">
        <f>SUM(I28:I30)</f>
        <v>0</v>
      </c>
      <c r="J27" s="220">
        <f>SUM(J28:J30)</f>
        <v>0</v>
      </c>
      <c r="K27" s="226"/>
      <c r="L27" s="216"/>
      <c r="M27" s="216"/>
    </row>
    <row r="28" spans="1:13" ht="15" hidden="1">
      <c r="A28" s="221"/>
      <c r="B28" s="222" t="s">
        <v>212</v>
      </c>
      <c r="C28" s="221"/>
      <c r="D28" s="222"/>
      <c r="E28" s="221"/>
      <c r="F28" s="221"/>
      <c r="G28" s="223" t="s">
        <v>177</v>
      </c>
      <c r="H28" s="224"/>
      <c r="I28" s="224"/>
      <c r="J28" s="224"/>
      <c r="K28" s="224"/>
      <c r="L28" s="221"/>
      <c r="M28" s="221"/>
    </row>
    <row r="29" spans="1:13" ht="45" hidden="1">
      <c r="A29" s="221"/>
      <c r="B29" s="222" t="s">
        <v>213</v>
      </c>
      <c r="C29" s="221"/>
      <c r="D29" s="222"/>
      <c r="E29" s="221"/>
      <c r="F29" s="221"/>
      <c r="G29" s="223" t="s">
        <v>178</v>
      </c>
      <c r="H29" s="224">
        <v>0</v>
      </c>
      <c r="I29" s="224">
        <v>0</v>
      </c>
      <c r="J29" s="224">
        <v>0</v>
      </c>
      <c r="K29" s="224"/>
      <c r="L29" s="221"/>
      <c r="M29" s="221"/>
    </row>
    <row r="30" spans="1:13" ht="45" hidden="1">
      <c r="A30" s="221"/>
      <c r="B30" s="222" t="s">
        <v>214</v>
      </c>
      <c r="C30" s="221"/>
      <c r="D30" s="222"/>
      <c r="E30" s="221"/>
      <c r="F30" s="221"/>
      <c r="G30" s="225" t="s">
        <v>179</v>
      </c>
      <c r="H30" s="224">
        <v>0</v>
      </c>
      <c r="I30" s="224">
        <v>0</v>
      </c>
      <c r="J30" s="224">
        <v>0</v>
      </c>
      <c r="K30" s="224"/>
      <c r="L30" s="221"/>
      <c r="M30" s="221"/>
    </row>
    <row r="31" spans="1:13" ht="30">
      <c r="A31" s="216" t="s">
        <v>342</v>
      </c>
      <c r="B31" s="217" t="s">
        <v>223</v>
      </c>
      <c r="C31" s="216" t="s">
        <v>322</v>
      </c>
      <c r="D31" s="217" t="s">
        <v>159</v>
      </c>
      <c r="E31" s="216">
        <v>801</v>
      </c>
      <c r="F31" s="216">
        <v>80101</v>
      </c>
      <c r="G31" s="216" t="s">
        <v>176</v>
      </c>
      <c r="H31" s="220">
        <f>SUM(H32:H34)</f>
        <v>700000</v>
      </c>
      <c r="I31" s="220">
        <f>SUM(I32:I34)</f>
        <v>0</v>
      </c>
      <c r="J31" s="220">
        <f>SUM(J32:J34)</f>
        <v>325000</v>
      </c>
      <c r="K31" s="220">
        <f>SUM(K32:K34)</f>
        <v>375000</v>
      </c>
      <c r="L31" s="216"/>
      <c r="M31" s="216"/>
    </row>
    <row r="32" spans="1:13" ht="15">
      <c r="A32" s="221"/>
      <c r="B32" s="222" t="s">
        <v>217</v>
      </c>
      <c r="C32" s="221"/>
      <c r="D32" s="222"/>
      <c r="E32" s="221"/>
      <c r="F32" s="221"/>
      <c r="G32" s="223" t="s">
        <v>177</v>
      </c>
      <c r="H32" s="224">
        <f>SUM(I32:M32)</f>
        <v>300000</v>
      </c>
      <c r="I32" s="224">
        <v>0</v>
      </c>
      <c r="J32" s="224">
        <v>175000</v>
      </c>
      <c r="K32" s="224">
        <v>125000</v>
      </c>
      <c r="L32" s="221"/>
      <c r="M32" s="221"/>
    </row>
    <row r="33" spans="1:13" ht="15">
      <c r="A33" s="221"/>
      <c r="B33" s="222" t="s">
        <v>222</v>
      </c>
      <c r="C33" s="221"/>
      <c r="D33" s="222"/>
      <c r="E33" s="221"/>
      <c r="F33" s="221"/>
      <c r="G33" s="223" t="s">
        <v>178</v>
      </c>
      <c r="H33" s="224">
        <f>SUM(I33:M33)</f>
        <v>0</v>
      </c>
      <c r="I33" s="224">
        <v>0</v>
      </c>
      <c r="J33" s="224">
        <v>0</v>
      </c>
      <c r="K33" s="224">
        <v>0</v>
      </c>
      <c r="L33" s="221"/>
      <c r="M33" s="221"/>
    </row>
    <row r="34" spans="1:13" ht="49.5" customHeight="1">
      <c r="A34" s="221"/>
      <c r="B34" s="222" t="s">
        <v>206</v>
      </c>
      <c r="C34" s="221"/>
      <c r="D34" s="222"/>
      <c r="E34" s="221"/>
      <c r="F34" s="221"/>
      <c r="G34" s="225" t="s">
        <v>179</v>
      </c>
      <c r="H34" s="224">
        <f>SUM(I34:M34)</f>
        <v>400000</v>
      </c>
      <c r="I34" s="224">
        <v>0</v>
      </c>
      <c r="J34" s="224">
        <v>150000</v>
      </c>
      <c r="K34" s="224">
        <v>250000</v>
      </c>
      <c r="L34" s="221"/>
      <c r="M34" s="221"/>
    </row>
    <row r="35" spans="1:13" ht="27" customHeight="1">
      <c r="A35" s="216" t="s">
        <v>345</v>
      </c>
      <c r="B35" s="217" t="s">
        <v>232</v>
      </c>
      <c r="C35" s="216" t="s">
        <v>215</v>
      </c>
      <c r="D35" s="217" t="s">
        <v>159</v>
      </c>
      <c r="E35" s="216">
        <v>921</v>
      </c>
      <c r="F35" s="216">
        <v>92105</v>
      </c>
      <c r="G35" s="216" t="s">
        <v>176</v>
      </c>
      <c r="H35" s="220">
        <f>SUM(H36:H38)</f>
        <v>1814450</v>
      </c>
      <c r="I35" s="220">
        <f>SUM(I36:I38)</f>
        <v>88450</v>
      </c>
      <c r="J35" s="220">
        <f>SUM(J36:J38)</f>
        <v>1726000</v>
      </c>
      <c r="K35" s="220">
        <f>SUM(K36:K38)</f>
        <v>0</v>
      </c>
      <c r="L35" s="216"/>
      <c r="M35" s="216"/>
    </row>
    <row r="36" spans="1:13" ht="30">
      <c r="A36" s="221"/>
      <c r="B36" s="222" t="s">
        <v>233</v>
      </c>
      <c r="C36" s="221"/>
      <c r="D36" s="222"/>
      <c r="E36" s="221"/>
      <c r="F36" s="221"/>
      <c r="G36" s="223" t="s">
        <v>177</v>
      </c>
      <c r="H36" s="224">
        <f>SUM(I36:M36)</f>
        <v>725780</v>
      </c>
      <c r="I36" s="224">
        <v>88450</v>
      </c>
      <c r="J36" s="224">
        <v>637330</v>
      </c>
      <c r="K36" s="224">
        <v>0</v>
      </c>
      <c r="L36" s="221"/>
      <c r="M36" s="221"/>
    </row>
    <row r="37" spans="1:13" ht="15">
      <c r="A37" s="221"/>
      <c r="B37" s="222" t="s">
        <v>166</v>
      </c>
      <c r="C37" s="221"/>
      <c r="D37" s="222"/>
      <c r="E37" s="221"/>
      <c r="F37" s="221"/>
      <c r="G37" s="223" t="s">
        <v>178</v>
      </c>
      <c r="H37" s="224">
        <f>SUM(I37:M37)</f>
        <v>0</v>
      </c>
      <c r="I37" s="224">
        <v>0</v>
      </c>
      <c r="J37" s="224">
        <v>0</v>
      </c>
      <c r="K37" s="224">
        <v>0</v>
      </c>
      <c r="L37" s="221"/>
      <c r="M37" s="221"/>
    </row>
    <row r="38" spans="1:13" ht="61.5" customHeight="1">
      <c r="A38" s="227"/>
      <c r="B38" s="228" t="s">
        <v>207</v>
      </c>
      <c r="C38" s="227"/>
      <c r="D38" s="228"/>
      <c r="E38" s="227"/>
      <c r="F38" s="227"/>
      <c r="G38" s="377" t="s">
        <v>179</v>
      </c>
      <c r="H38" s="229">
        <f>SUM(I38:M38)</f>
        <v>1088670</v>
      </c>
      <c r="I38" s="229">
        <v>0</v>
      </c>
      <c r="J38" s="229">
        <v>1088670</v>
      </c>
      <c r="K38" s="229">
        <v>0</v>
      </c>
      <c r="L38" s="227"/>
      <c r="M38" s="227"/>
    </row>
    <row r="39" spans="1:13" ht="27" customHeight="1">
      <c r="A39" s="216" t="s">
        <v>347</v>
      </c>
      <c r="B39" s="217" t="s">
        <v>232</v>
      </c>
      <c r="C39" s="216" t="s">
        <v>291</v>
      </c>
      <c r="D39" s="217" t="s">
        <v>159</v>
      </c>
      <c r="E39" s="216">
        <v>921</v>
      </c>
      <c r="F39" s="216">
        <v>92105</v>
      </c>
      <c r="G39" s="216" t="s">
        <v>176</v>
      </c>
      <c r="H39" s="220">
        <f>SUM(H40:H42)</f>
        <v>873050</v>
      </c>
      <c r="I39" s="220">
        <f>SUM(I40:I42)</f>
        <v>3050</v>
      </c>
      <c r="J39" s="220">
        <f>SUM(J40:J42)</f>
        <v>70000</v>
      </c>
      <c r="K39" s="220">
        <f>SUM(K40:K42)</f>
        <v>800000</v>
      </c>
      <c r="L39" s="216"/>
      <c r="M39" s="216"/>
    </row>
    <row r="40" spans="1:13" ht="30">
      <c r="A40" s="221"/>
      <c r="B40" s="222" t="s">
        <v>233</v>
      </c>
      <c r="C40" s="221"/>
      <c r="D40" s="222"/>
      <c r="E40" s="221"/>
      <c r="F40" s="221"/>
      <c r="G40" s="223" t="s">
        <v>177</v>
      </c>
      <c r="H40" s="224">
        <f>SUM(I40:M40)</f>
        <v>349220</v>
      </c>
      <c r="I40" s="224">
        <v>3050</v>
      </c>
      <c r="J40" s="224">
        <v>26170</v>
      </c>
      <c r="K40" s="224">
        <v>320000</v>
      </c>
      <c r="L40" s="221"/>
      <c r="M40" s="221"/>
    </row>
    <row r="41" spans="1:13" ht="15">
      <c r="A41" s="221"/>
      <c r="B41" s="222" t="s">
        <v>166</v>
      </c>
      <c r="C41" s="221"/>
      <c r="D41" s="222"/>
      <c r="E41" s="221"/>
      <c r="F41" s="221"/>
      <c r="G41" s="223" t="s">
        <v>178</v>
      </c>
      <c r="H41" s="224">
        <f>SUM(I41:M41)</f>
        <v>0</v>
      </c>
      <c r="I41" s="224">
        <v>0</v>
      </c>
      <c r="J41" s="224">
        <v>0</v>
      </c>
      <c r="K41" s="224">
        <v>0</v>
      </c>
      <c r="L41" s="221"/>
      <c r="M41" s="221"/>
    </row>
    <row r="42" spans="1:13" ht="60" customHeight="1">
      <c r="A42" s="227"/>
      <c r="B42" s="228" t="s">
        <v>301</v>
      </c>
      <c r="C42" s="227"/>
      <c r="D42" s="228"/>
      <c r="E42" s="227"/>
      <c r="F42" s="227"/>
      <c r="G42" s="377" t="s">
        <v>179</v>
      </c>
      <c r="H42" s="224">
        <f>SUM(I42:M42)</f>
        <v>523830</v>
      </c>
      <c r="I42" s="229">
        <v>0</v>
      </c>
      <c r="J42" s="229">
        <v>43830</v>
      </c>
      <c r="K42" s="229">
        <v>480000</v>
      </c>
      <c r="L42" s="227"/>
      <c r="M42" s="227"/>
    </row>
    <row r="43" spans="1:13" ht="30">
      <c r="A43" s="216" t="s">
        <v>353</v>
      </c>
      <c r="B43" s="217" t="s">
        <v>232</v>
      </c>
      <c r="C43" s="216" t="s">
        <v>305</v>
      </c>
      <c r="D43" s="217" t="s">
        <v>159</v>
      </c>
      <c r="E43" s="216">
        <v>926</v>
      </c>
      <c r="F43" s="216">
        <v>92695</v>
      </c>
      <c r="G43" s="216" t="s">
        <v>176</v>
      </c>
      <c r="H43" s="220">
        <f aca="true" t="shared" si="1" ref="H43:M43">SUM(H44:H46)</f>
        <v>2130000</v>
      </c>
      <c r="I43" s="220">
        <f t="shared" si="1"/>
        <v>30000</v>
      </c>
      <c r="J43" s="220">
        <f t="shared" si="1"/>
        <v>2100000</v>
      </c>
      <c r="K43" s="220">
        <f t="shared" si="1"/>
        <v>0</v>
      </c>
      <c r="L43" s="220">
        <f t="shared" si="1"/>
        <v>0</v>
      </c>
      <c r="M43" s="220">
        <f t="shared" si="1"/>
        <v>0</v>
      </c>
    </row>
    <row r="44" spans="1:13" ht="30">
      <c r="A44" s="221"/>
      <c r="B44" s="222" t="s">
        <v>292</v>
      </c>
      <c r="C44" s="221"/>
      <c r="D44" s="222"/>
      <c r="E44" s="221"/>
      <c r="F44" s="221"/>
      <c r="G44" s="223" t="s">
        <v>177</v>
      </c>
      <c r="H44" s="224">
        <f>SUM(I44:M44)</f>
        <v>1059380</v>
      </c>
      <c r="I44" s="224">
        <v>30000</v>
      </c>
      <c r="J44" s="224">
        <v>1029380</v>
      </c>
      <c r="K44" s="224">
        <v>0</v>
      </c>
      <c r="L44" s="224">
        <v>0</v>
      </c>
      <c r="M44" s="224"/>
    </row>
    <row r="45" spans="1:13" ht="30">
      <c r="A45" s="221"/>
      <c r="B45" s="222" t="s">
        <v>293</v>
      </c>
      <c r="C45" s="221"/>
      <c r="D45" s="222"/>
      <c r="E45" s="221"/>
      <c r="F45" s="221"/>
      <c r="G45" s="223" t="s">
        <v>178</v>
      </c>
      <c r="H45" s="224">
        <f>SUM(I45:M45)</f>
        <v>0</v>
      </c>
      <c r="I45" s="224">
        <v>0</v>
      </c>
      <c r="J45" s="224">
        <v>0</v>
      </c>
      <c r="K45" s="224">
        <v>0</v>
      </c>
      <c r="L45" s="224"/>
      <c r="M45" s="224"/>
    </row>
    <row r="46" spans="1:13" ht="60">
      <c r="A46" s="221"/>
      <c r="B46" s="222" t="s">
        <v>294</v>
      </c>
      <c r="C46" s="221"/>
      <c r="D46" s="222"/>
      <c r="E46" s="221"/>
      <c r="F46" s="221"/>
      <c r="G46" s="225" t="s">
        <v>179</v>
      </c>
      <c r="H46" s="224">
        <f>SUM(I46:M46)</f>
        <v>1070620</v>
      </c>
      <c r="I46" s="224">
        <v>0</v>
      </c>
      <c r="J46" s="224">
        <v>1070620</v>
      </c>
      <c r="K46" s="224">
        <v>0</v>
      </c>
      <c r="L46" s="224">
        <v>0</v>
      </c>
      <c r="M46" s="224"/>
    </row>
    <row r="47" spans="1:13" ht="8.25" customHeight="1">
      <c r="A47" s="221"/>
      <c r="B47" s="222"/>
      <c r="C47" s="221"/>
      <c r="D47" s="222"/>
      <c r="E47" s="221"/>
      <c r="F47" s="221"/>
      <c r="G47" s="221"/>
      <c r="H47" s="224"/>
      <c r="I47" s="224"/>
      <c r="J47" s="224"/>
      <c r="K47" s="224"/>
      <c r="L47" s="224"/>
      <c r="M47" s="224"/>
    </row>
    <row r="48" spans="1:13" ht="11.25" customHeight="1">
      <c r="A48" s="227"/>
      <c r="B48" s="228"/>
      <c r="C48" s="227"/>
      <c r="D48" s="228"/>
      <c r="E48" s="227"/>
      <c r="F48" s="227"/>
      <c r="G48" s="227"/>
      <c r="H48" s="229"/>
      <c r="I48" s="229"/>
      <c r="J48" s="229"/>
      <c r="K48" s="229"/>
      <c r="L48" s="227"/>
      <c r="M48" s="227"/>
    </row>
    <row r="49" spans="1:13" s="233" customFormat="1" ht="14.25">
      <c r="A49" s="230"/>
      <c r="B49" s="231" t="s">
        <v>192</v>
      </c>
      <c r="C49" s="230"/>
      <c r="D49" s="231"/>
      <c r="E49" s="230"/>
      <c r="F49" s="230"/>
      <c r="G49" s="230"/>
      <c r="H49" s="232">
        <f aca="true" t="shared" si="2" ref="H49:M49">SUM(H11,H15,H19,H23,H27,H31,H35,H39,H43)</f>
        <v>14730700</v>
      </c>
      <c r="I49" s="232">
        <f t="shared" si="2"/>
        <v>782121</v>
      </c>
      <c r="J49" s="232">
        <f t="shared" si="2"/>
        <v>8503579</v>
      </c>
      <c r="K49" s="232">
        <f t="shared" si="2"/>
        <v>3875000</v>
      </c>
      <c r="L49" s="232">
        <f t="shared" si="2"/>
        <v>1570000</v>
      </c>
      <c r="M49" s="232">
        <f t="shared" si="2"/>
        <v>0</v>
      </c>
    </row>
    <row r="50" spans="1:13" s="233" customFormat="1" ht="14.25">
      <c r="A50" s="230"/>
      <c r="B50" s="234" t="s">
        <v>177</v>
      </c>
      <c r="C50" s="230"/>
      <c r="D50" s="231"/>
      <c r="E50" s="230"/>
      <c r="F50" s="230"/>
      <c r="G50" s="230"/>
      <c r="H50" s="232">
        <f aca="true" t="shared" si="3" ref="H50:M52">SUM(H12,H16,H20,H24,H28,H32,H36,H40,H44)</f>
        <v>6604649</v>
      </c>
      <c r="I50" s="232">
        <f t="shared" si="3"/>
        <v>456694</v>
      </c>
      <c r="J50" s="232">
        <f t="shared" si="3"/>
        <v>3824611</v>
      </c>
      <c r="K50" s="232">
        <f t="shared" si="3"/>
        <v>1309000</v>
      </c>
      <c r="L50" s="232">
        <f t="shared" si="3"/>
        <v>1014344</v>
      </c>
      <c r="M50" s="232">
        <f t="shared" si="3"/>
        <v>0</v>
      </c>
    </row>
    <row r="51" spans="1:13" s="233" customFormat="1" ht="14.25">
      <c r="A51" s="230"/>
      <c r="B51" s="234" t="s">
        <v>178</v>
      </c>
      <c r="C51" s="230"/>
      <c r="D51" s="231"/>
      <c r="E51" s="230"/>
      <c r="F51" s="230"/>
      <c r="G51" s="230"/>
      <c r="H51" s="232">
        <f t="shared" si="3"/>
        <v>0</v>
      </c>
      <c r="I51" s="232">
        <f t="shared" si="3"/>
        <v>0</v>
      </c>
      <c r="J51" s="232">
        <f t="shared" si="3"/>
        <v>0</v>
      </c>
      <c r="K51" s="232">
        <f t="shared" si="3"/>
        <v>0</v>
      </c>
      <c r="L51" s="232">
        <f t="shared" si="3"/>
        <v>0</v>
      </c>
      <c r="M51" s="232">
        <f t="shared" si="3"/>
        <v>0</v>
      </c>
    </row>
    <row r="52" spans="1:13" s="233" customFormat="1" ht="21" customHeight="1">
      <c r="A52" s="235"/>
      <c r="B52" s="236" t="s">
        <v>179</v>
      </c>
      <c r="C52" s="235"/>
      <c r="D52" s="237"/>
      <c r="E52" s="235"/>
      <c r="F52" s="235"/>
      <c r="G52" s="235"/>
      <c r="H52" s="331">
        <f t="shared" si="3"/>
        <v>8126051</v>
      </c>
      <c r="I52" s="331">
        <f t="shared" si="3"/>
        <v>325427</v>
      </c>
      <c r="J52" s="331">
        <f t="shared" si="3"/>
        <v>4678968</v>
      </c>
      <c r="K52" s="331">
        <f t="shared" si="3"/>
        <v>2566000</v>
      </c>
      <c r="L52" s="331">
        <f t="shared" si="3"/>
        <v>555656</v>
      </c>
      <c r="M52" s="331">
        <f t="shared" si="3"/>
        <v>0</v>
      </c>
    </row>
  </sheetData>
  <mergeCells count="11">
    <mergeCell ref="J9:J10"/>
    <mergeCell ref="K9:M9"/>
    <mergeCell ref="A7:M7"/>
    <mergeCell ref="A9:A10"/>
    <mergeCell ref="B9:B10"/>
    <mergeCell ref="C9:C10"/>
    <mergeCell ref="D9:D10"/>
    <mergeCell ref="F9:F10"/>
    <mergeCell ref="E9:E10"/>
    <mergeCell ref="I9:I10"/>
    <mergeCell ref="G9:H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O11" sqref="O11"/>
    </sheetView>
  </sheetViews>
  <sheetFormatPr defaultColWidth="9.00390625" defaultRowHeight="12.75"/>
  <cols>
    <col min="1" max="1" width="5.625" style="114" customWidth="1"/>
    <col min="2" max="2" width="4.875" style="114" bestFit="1" customWidth="1"/>
    <col min="3" max="3" width="6.25390625" style="114" bestFit="1" customWidth="1"/>
    <col min="4" max="4" width="19.375" style="114" customWidth="1"/>
    <col min="5" max="5" width="10.625" style="114" customWidth="1"/>
    <col min="6" max="6" width="11.25390625" style="120" customWidth="1"/>
    <col min="7" max="7" width="11.25390625" style="114" customWidth="1"/>
    <col min="8" max="8" width="8.75390625" style="114" customWidth="1"/>
    <col min="9" max="9" width="9.00390625" style="114" customWidth="1"/>
    <col min="10" max="10" width="2.875" style="114" customWidth="1"/>
    <col min="11" max="11" width="11.00390625" style="114" customWidth="1"/>
    <col min="12" max="12" width="12.875" style="114" customWidth="1"/>
    <col min="13" max="13" width="8.875" style="114" customWidth="1"/>
    <col min="14" max="14" width="8.75390625" style="114" bestFit="1" customWidth="1"/>
    <col min="15" max="15" width="10.25390625" style="114" customWidth="1"/>
    <col min="16" max="16" width="16.75390625" style="114" customWidth="1"/>
    <col min="17" max="16384" width="9.125" style="114" customWidth="1"/>
  </cols>
  <sheetData>
    <row r="1" spans="1:16" ht="11.25">
      <c r="A1" s="502" t="s">
        <v>295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</row>
    <row r="2" spans="1:16" ht="10.5" customHeight="1">
      <c r="A2" s="113"/>
      <c r="B2" s="113"/>
      <c r="C2" s="113"/>
      <c r="D2" s="113"/>
      <c r="E2" s="113"/>
      <c r="F2" s="118"/>
      <c r="G2" s="113"/>
      <c r="H2" s="113"/>
      <c r="I2" s="113"/>
      <c r="J2" s="113"/>
      <c r="K2" s="113"/>
      <c r="L2" s="113"/>
      <c r="M2" s="113"/>
      <c r="N2" s="113"/>
      <c r="O2" s="113"/>
      <c r="P2" s="5" t="s">
        <v>361</v>
      </c>
    </row>
    <row r="3" spans="1:16" s="115" customFormat="1" ht="19.5" customHeight="1">
      <c r="A3" s="503" t="s">
        <v>375</v>
      </c>
      <c r="B3" s="503" t="s">
        <v>332</v>
      </c>
      <c r="C3" s="503" t="s">
        <v>360</v>
      </c>
      <c r="D3" s="494" t="s">
        <v>385</v>
      </c>
      <c r="E3" s="494" t="s">
        <v>376</v>
      </c>
      <c r="F3" s="495" t="s">
        <v>236</v>
      </c>
      <c r="G3" s="498" t="s">
        <v>381</v>
      </c>
      <c r="H3" s="498"/>
      <c r="I3" s="498"/>
      <c r="J3" s="498"/>
      <c r="K3" s="498"/>
      <c r="L3" s="498"/>
      <c r="M3" s="498"/>
      <c r="N3" s="498"/>
      <c r="O3" s="499"/>
      <c r="P3" s="494" t="s">
        <v>379</v>
      </c>
    </row>
    <row r="4" spans="1:16" s="115" customFormat="1" ht="14.25" customHeight="1">
      <c r="A4" s="503"/>
      <c r="B4" s="503"/>
      <c r="C4" s="503"/>
      <c r="D4" s="494"/>
      <c r="E4" s="494"/>
      <c r="F4" s="496"/>
      <c r="G4" s="499" t="s">
        <v>237</v>
      </c>
      <c r="H4" s="494" t="s">
        <v>341</v>
      </c>
      <c r="I4" s="494"/>
      <c r="J4" s="494"/>
      <c r="K4" s="494"/>
      <c r="L4" s="494"/>
      <c r="M4" s="494" t="s">
        <v>187</v>
      </c>
      <c r="N4" s="494" t="s">
        <v>218</v>
      </c>
      <c r="O4" s="504" t="s">
        <v>238</v>
      </c>
      <c r="P4" s="494"/>
    </row>
    <row r="5" spans="1:16" s="115" customFormat="1" ht="29.25" customHeight="1">
      <c r="A5" s="503"/>
      <c r="B5" s="503"/>
      <c r="C5" s="503"/>
      <c r="D5" s="494"/>
      <c r="E5" s="494"/>
      <c r="F5" s="496"/>
      <c r="G5" s="499"/>
      <c r="H5" s="494" t="s">
        <v>390</v>
      </c>
      <c r="I5" s="494" t="s">
        <v>383</v>
      </c>
      <c r="J5" s="487" t="s">
        <v>391</v>
      </c>
      <c r="K5" s="488"/>
      <c r="L5" s="494" t="s">
        <v>384</v>
      </c>
      <c r="M5" s="494"/>
      <c r="N5" s="494"/>
      <c r="O5" s="505"/>
      <c r="P5" s="494"/>
    </row>
    <row r="6" spans="1:16" s="115" customFormat="1" ht="19.5" customHeight="1">
      <c r="A6" s="503"/>
      <c r="B6" s="503"/>
      <c r="C6" s="503"/>
      <c r="D6" s="494"/>
      <c r="E6" s="494"/>
      <c r="F6" s="496"/>
      <c r="G6" s="499"/>
      <c r="H6" s="494"/>
      <c r="I6" s="494"/>
      <c r="J6" s="489"/>
      <c r="K6" s="490"/>
      <c r="L6" s="494"/>
      <c r="M6" s="494"/>
      <c r="N6" s="494"/>
      <c r="O6" s="505"/>
      <c r="P6" s="494"/>
    </row>
    <row r="7" spans="1:16" s="115" customFormat="1" ht="3" customHeight="1">
      <c r="A7" s="503"/>
      <c r="B7" s="503"/>
      <c r="C7" s="503"/>
      <c r="D7" s="494"/>
      <c r="E7" s="494"/>
      <c r="F7" s="497"/>
      <c r="G7" s="499"/>
      <c r="H7" s="494"/>
      <c r="I7" s="494"/>
      <c r="J7" s="491"/>
      <c r="K7" s="492"/>
      <c r="L7" s="494"/>
      <c r="M7" s="494"/>
      <c r="N7" s="494"/>
      <c r="O7" s="506"/>
      <c r="P7" s="494"/>
    </row>
    <row r="8" spans="1:16" ht="9" customHeight="1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9">
        <v>6</v>
      </c>
      <c r="G8" s="116">
        <v>7</v>
      </c>
      <c r="H8" s="116">
        <v>8</v>
      </c>
      <c r="I8" s="116">
        <v>9</v>
      </c>
      <c r="J8" s="500">
        <v>10</v>
      </c>
      <c r="K8" s="501"/>
      <c r="L8" s="116">
        <v>11</v>
      </c>
      <c r="M8" s="116">
        <v>12</v>
      </c>
      <c r="N8" s="116">
        <v>13</v>
      </c>
      <c r="O8" s="116">
        <v>14</v>
      </c>
      <c r="P8" s="116">
        <v>15</v>
      </c>
    </row>
    <row r="9" spans="1:16" ht="105.75" customHeight="1">
      <c r="A9" s="121" t="s">
        <v>337</v>
      </c>
      <c r="B9" s="205">
        <v>10</v>
      </c>
      <c r="C9" s="206">
        <v>1010</v>
      </c>
      <c r="D9" s="336" t="s">
        <v>281</v>
      </c>
      <c r="E9" s="123">
        <v>7220000</v>
      </c>
      <c r="F9" s="123">
        <v>50000</v>
      </c>
      <c r="G9" s="123">
        <v>2900000</v>
      </c>
      <c r="H9" s="123">
        <v>0</v>
      </c>
      <c r="I9" s="123">
        <v>1291656</v>
      </c>
      <c r="J9" s="124" t="s">
        <v>380</v>
      </c>
      <c r="K9" s="170"/>
      <c r="L9" s="123">
        <v>1608344</v>
      </c>
      <c r="M9" s="123">
        <v>2700000</v>
      </c>
      <c r="N9" s="123">
        <v>1570000</v>
      </c>
      <c r="O9" s="123">
        <v>0</v>
      </c>
      <c r="P9" s="122" t="s">
        <v>159</v>
      </c>
    </row>
    <row r="10" spans="1:16" s="332" customFormat="1" ht="157.5" customHeight="1">
      <c r="A10" s="121" t="s">
        <v>338</v>
      </c>
      <c r="B10" s="205">
        <v>10</v>
      </c>
      <c r="C10" s="206">
        <v>1010</v>
      </c>
      <c r="D10" s="207" t="s">
        <v>441</v>
      </c>
      <c r="E10" s="123">
        <v>150000</v>
      </c>
      <c r="F10" s="123">
        <v>0</v>
      </c>
      <c r="G10" s="123">
        <v>30000</v>
      </c>
      <c r="H10" s="123">
        <v>30000</v>
      </c>
      <c r="I10" s="123">
        <v>0</v>
      </c>
      <c r="J10" s="124" t="s">
        <v>380</v>
      </c>
      <c r="K10" s="170"/>
      <c r="L10" s="123">
        <v>0</v>
      </c>
      <c r="M10" s="123">
        <v>120000</v>
      </c>
      <c r="N10" s="123">
        <v>0</v>
      </c>
      <c r="O10" s="123">
        <v>0</v>
      </c>
      <c r="P10" s="122" t="s">
        <v>159</v>
      </c>
    </row>
    <row r="11" spans="1:16" ht="58.5" customHeight="1">
      <c r="A11" s="121" t="s">
        <v>339</v>
      </c>
      <c r="B11" s="122">
        <v>600</v>
      </c>
      <c r="C11" s="122">
        <v>60016</v>
      </c>
      <c r="D11" s="117" t="s">
        <v>282</v>
      </c>
      <c r="E11" s="123">
        <v>598000</v>
      </c>
      <c r="F11" s="123">
        <v>240000</v>
      </c>
      <c r="G11" s="123">
        <v>358000</v>
      </c>
      <c r="H11" s="123">
        <v>0</v>
      </c>
      <c r="I11" s="123">
        <v>146421</v>
      </c>
      <c r="J11" s="124" t="s">
        <v>380</v>
      </c>
      <c r="K11" s="170"/>
      <c r="L11" s="123">
        <v>211579</v>
      </c>
      <c r="M11" s="123">
        <v>0</v>
      </c>
      <c r="N11" s="123"/>
      <c r="O11" s="123"/>
      <c r="P11" s="122" t="s">
        <v>159</v>
      </c>
    </row>
    <row r="12" spans="1:16" ht="42" customHeight="1">
      <c r="A12" s="121" t="s">
        <v>331</v>
      </c>
      <c r="B12" s="122">
        <v>600</v>
      </c>
      <c r="C12" s="122">
        <v>60016</v>
      </c>
      <c r="D12" s="117" t="s">
        <v>205</v>
      </c>
      <c r="E12" s="123">
        <v>775000</v>
      </c>
      <c r="F12" s="123">
        <v>350421</v>
      </c>
      <c r="G12" s="123">
        <v>424579</v>
      </c>
      <c r="H12" s="123">
        <v>0</v>
      </c>
      <c r="I12" s="123">
        <v>200295</v>
      </c>
      <c r="J12" s="124" t="s">
        <v>380</v>
      </c>
      <c r="K12" s="170"/>
      <c r="L12" s="123">
        <v>224284</v>
      </c>
      <c r="M12" s="123">
        <v>0</v>
      </c>
      <c r="N12" s="123"/>
      <c r="O12" s="123"/>
      <c r="P12" s="122" t="s">
        <v>159</v>
      </c>
    </row>
    <row r="13" spans="1:16" ht="59.25" customHeight="1">
      <c r="A13" s="121" t="s">
        <v>342</v>
      </c>
      <c r="B13" s="122">
        <v>600</v>
      </c>
      <c r="C13" s="122">
        <v>60016</v>
      </c>
      <c r="D13" s="335" t="s">
        <v>306</v>
      </c>
      <c r="E13" s="123">
        <v>760000</v>
      </c>
      <c r="F13" s="123">
        <v>10000</v>
      </c>
      <c r="G13" s="123">
        <v>0</v>
      </c>
      <c r="H13" s="123"/>
      <c r="I13" s="123"/>
      <c r="J13" s="124" t="s">
        <v>380</v>
      </c>
      <c r="K13" s="170"/>
      <c r="L13" s="123"/>
      <c r="M13" s="123">
        <v>750000</v>
      </c>
      <c r="N13" s="123"/>
      <c r="O13" s="123"/>
      <c r="P13" s="122" t="s">
        <v>159</v>
      </c>
    </row>
    <row r="14" spans="1:16" ht="46.5" customHeight="1">
      <c r="A14" s="121" t="s">
        <v>345</v>
      </c>
      <c r="B14" s="122">
        <v>600</v>
      </c>
      <c r="C14" s="122">
        <v>60016</v>
      </c>
      <c r="D14" s="117" t="s">
        <v>283</v>
      </c>
      <c r="E14" s="123">
        <v>650000</v>
      </c>
      <c r="F14" s="123">
        <v>50000</v>
      </c>
      <c r="G14" s="123">
        <v>50000</v>
      </c>
      <c r="H14" s="123">
        <v>50000</v>
      </c>
      <c r="I14" s="123">
        <v>0</v>
      </c>
      <c r="J14" s="124" t="s">
        <v>380</v>
      </c>
      <c r="K14" s="170"/>
      <c r="L14" s="123"/>
      <c r="M14" s="123">
        <v>50000</v>
      </c>
      <c r="N14" s="123">
        <v>500000</v>
      </c>
      <c r="O14" s="123">
        <v>0</v>
      </c>
      <c r="P14" s="122" t="s">
        <v>159</v>
      </c>
    </row>
    <row r="15" spans="1:16" ht="46.5" customHeight="1">
      <c r="A15" s="121" t="s">
        <v>347</v>
      </c>
      <c r="B15" s="122">
        <v>750</v>
      </c>
      <c r="C15" s="122">
        <v>75023</v>
      </c>
      <c r="D15" s="117" t="s">
        <v>439</v>
      </c>
      <c r="E15" s="123">
        <v>36000</v>
      </c>
      <c r="F15" s="123">
        <v>6000</v>
      </c>
      <c r="G15" s="123">
        <v>10000</v>
      </c>
      <c r="H15" s="123">
        <v>10000</v>
      </c>
      <c r="I15" s="123"/>
      <c r="J15" s="124" t="s">
        <v>380</v>
      </c>
      <c r="K15" s="170"/>
      <c r="L15" s="123"/>
      <c r="M15" s="123">
        <v>6555</v>
      </c>
      <c r="N15" s="123">
        <v>13445</v>
      </c>
      <c r="O15" s="123"/>
      <c r="P15" s="122" t="s">
        <v>159</v>
      </c>
    </row>
    <row r="16" spans="1:16" ht="54" customHeight="1">
      <c r="A16" s="121" t="s">
        <v>353</v>
      </c>
      <c r="B16" s="122">
        <v>801</v>
      </c>
      <c r="C16" s="122">
        <v>80101</v>
      </c>
      <c r="D16" s="117" t="s">
        <v>284</v>
      </c>
      <c r="E16" s="123">
        <v>620200</v>
      </c>
      <c r="F16" s="123">
        <v>20200</v>
      </c>
      <c r="G16" s="123">
        <v>600000</v>
      </c>
      <c r="H16" s="123">
        <v>18359</v>
      </c>
      <c r="I16" s="123">
        <v>300000</v>
      </c>
      <c r="J16" s="124" t="s">
        <v>380</v>
      </c>
      <c r="K16" s="124"/>
      <c r="L16" s="123">
        <v>281641</v>
      </c>
      <c r="M16" s="123">
        <v>0</v>
      </c>
      <c r="N16" s="123"/>
      <c r="O16" s="123"/>
      <c r="P16" s="122" t="s">
        <v>159</v>
      </c>
    </row>
    <row r="17" spans="1:16" ht="79.5" customHeight="1">
      <c r="A17" s="121" t="s">
        <v>367</v>
      </c>
      <c r="B17" s="122">
        <v>801</v>
      </c>
      <c r="C17" s="122">
        <v>80101</v>
      </c>
      <c r="D17" s="117" t="s">
        <v>449</v>
      </c>
      <c r="E17" s="123">
        <v>700000</v>
      </c>
      <c r="F17" s="123">
        <v>0</v>
      </c>
      <c r="G17" s="123">
        <v>325000</v>
      </c>
      <c r="H17" s="123"/>
      <c r="I17" s="123">
        <v>175000</v>
      </c>
      <c r="J17" s="124" t="s">
        <v>380</v>
      </c>
      <c r="K17" s="124"/>
      <c r="L17" s="123">
        <v>150000</v>
      </c>
      <c r="M17" s="123">
        <v>375000</v>
      </c>
      <c r="N17" s="123"/>
      <c r="O17" s="123"/>
      <c r="P17" s="122" t="s">
        <v>159</v>
      </c>
    </row>
    <row r="18" spans="1:16" ht="129" customHeight="1">
      <c r="A18" s="121" t="s">
        <v>394</v>
      </c>
      <c r="B18" s="122">
        <v>921</v>
      </c>
      <c r="C18" s="122">
        <v>92105</v>
      </c>
      <c r="D18" s="117" t="s">
        <v>285</v>
      </c>
      <c r="E18" s="123">
        <v>1814450</v>
      </c>
      <c r="F18" s="123">
        <v>85400</v>
      </c>
      <c r="G18" s="123">
        <v>1726000</v>
      </c>
      <c r="H18" s="123">
        <v>20164</v>
      </c>
      <c r="I18" s="123">
        <v>617166</v>
      </c>
      <c r="J18" s="124" t="s">
        <v>380</v>
      </c>
      <c r="K18" s="124"/>
      <c r="L18" s="123">
        <v>1088670</v>
      </c>
      <c r="M18" s="123">
        <v>0</v>
      </c>
      <c r="N18" s="123"/>
      <c r="O18" s="123"/>
      <c r="P18" s="122" t="s">
        <v>159</v>
      </c>
    </row>
    <row r="19" spans="1:16" ht="95.25" customHeight="1">
      <c r="A19" s="121" t="s">
        <v>323</v>
      </c>
      <c r="B19" s="122">
        <v>921</v>
      </c>
      <c r="C19" s="122">
        <v>92105</v>
      </c>
      <c r="D19" s="117" t="s">
        <v>296</v>
      </c>
      <c r="E19" s="123">
        <v>873050</v>
      </c>
      <c r="F19" s="123">
        <v>3050</v>
      </c>
      <c r="G19" s="123">
        <v>70000</v>
      </c>
      <c r="H19" s="123">
        <v>26170</v>
      </c>
      <c r="I19" s="123">
        <v>0</v>
      </c>
      <c r="J19" s="124" t="s">
        <v>380</v>
      </c>
      <c r="K19" s="124"/>
      <c r="L19" s="123">
        <v>43830</v>
      </c>
      <c r="M19" s="123">
        <v>800000</v>
      </c>
      <c r="N19" s="123"/>
      <c r="O19" s="123"/>
      <c r="P19" s="122" t="s">
        <v>159</v>
      </c>
    </row>
    <row r="20" spans="1:16" ht="93.75" customHeight="1">
      <c r="A20" s="121" t="s">
        <v>442</v>
      </c>
      <c r="B20" s="122">
        <v>926</v>
      </c>
      <c r="C20" s="122">
        <v>92695</v>
      </c>
      <c r="D20" s="207" t="s">
        <v>324</v>
      </c>
      <c r="E20" s="123">
        <v>2130000</v>
      </c>
      <c r="F20" s="123">
        <v>30000</v>
      </c>
      <c r="G20" s="123">
        <v>2100000</v>
      </c>
      <c r="H20" s="123">
        <v>0</v>
      </c>
      <c r="I20" s="123">
        <v>1029380</v>
      </c>
      <c r="J20" s="124" t="s">
        <v>380</v>
      </c>
      <c r="K20" s="124"/>
      <c r="L20" s="123">
        <v>1070620</v>
      </c>
      <c r="M20" s="123">
        <v>0</v>
      </c>
      <c r="N20" s="123">
        <v>0</v>
      </c>
      <c r="O20" s="123"/>
      <c r="P20" s="122" t="s">
        <v>159</v>
      </c>
    </row>
    <row r="21" spans="1:16" ht="18.75" customHeight="1">
      <c r="A21" s="493" t="s">
        <v>389</v>
      </c>
      <c r="B21" s="493"/>
      <c r="C21" s="493"/>
      <c r="D21" s="493"/>
      <c r="E21" s="123">
        <f>SUM(E9:E20)</f>
        <v>16326700</v>
      </c>
      <c r="F21" s="123">
        <f>SUM(F9:F20)</f>
        <v>845071</v>
      </c>
      <c r="G21" s="123">
        <f>SUM(G9:G20)</f>
        <v>8593579</v>
      </c>
      <c r="H21" s="123">
        <f>SUM(H9:H20)</f>
        <v>154693</v>
      </c>
      <c r="I21" s="123">
        <f>SUM(I9:I20)</f>
        <v>3759918</v>
      </c>
      <c r="J21" s="123"/>
      <c r="K21" s="123">
        <f>SUM(K9:K20)</f>
        <v>0</v>
      </c>
      <c r="L21" s="123">
        <f>SUM(L9:L20)</f>
        <v>4678968</v>
      </c>
      <c r="M21" s="123">
        <f>SUM(M9:M20)</f>
        <v>4801555</v>
      </c>
      <c r="N21" s="123">
        <f>SUM(N9:N20)</f>
        <v>2083445</v>
      </c>
      <c r="O21" s="123">
        <f>SUM(O9:O20)</f>
        <v>0</v>
      </c>
      <c r="P21" s="125" t="s">
        <v>366</v>
      </c>
    </row>
    <row r="22" spans="1:10" ht="11.25">
      <c r="A22" s="114" t="s">
        <v>200</v>
      </c>
      <c r="J22" s="114" t="s">
        <v>169</v>
      </c>
    </row>
    <row r="23" ht="11.25">
      <c r="A23" s="114" t="s">
        <v>201</v>
      </c>
    </row>
    <row r="24" ht="11.25">
      <c r="A24" s="114" t="s">
        <v>202</v>
      </c>
    </row>
    <row r="25" ht="11.25">
      <c r="A25" s="114" t="s">
        <v>203</v>
      </c>
    </row>
    <row r="26" ht="11.25">
      <c r="A26" s="114" t="s">
        <v>204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21:D21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XL/221/10
Rady Gminy  w Skarżysku Kościelnym 
z dnia 27 stycznia 2010 r.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25"/>
  <sheetViews>
    <sheetView workbookViewId="0" topLeftCell="C1">
      <selection activeCell="G4" sqref="G4"/>
    </sheetView>
  </sheetViews>
  <sheetFormatPr defaultColWidth="9.00390625" defaultRowHeight="12.75"/>
  <cols>
    <col min="1" max="1" width="4.625" style="33" customWidth="1"/>
    <col min="2" max="2" width="35.375" style="154" customWidth="1"/>
    <col min="3" max="3" width="9.125" style="33" customWidth="1"/>
    <col min="4" max="4" width="10.375" style="154" customWidth="1"/>
    <col min="5" max="6" width="9.125" style="33" customWidth="1"/>
    <col min="7" max="7" width="29.875" style="33" customWidth="1"/>
    <col min="8" max="8" width="9.875" style="175" bestFit="1" customWidth="1"/>
    <col min="9" max="10" width="9.875" style="175" customWidth="1"/>
    <col min="11" max="11" width="10.375" style="33" customWidth="1"/>
    <col min="12" max="16384" width="9.125" style="33" customWidth="1"/>
  </cols>
  <sheetData>
    <row r="1" ht="12.75">
      <c r="J1" s="131"/>
    </row>
    <row r="2" spans="2:10" s="78" customFormat="1" ht="12">
      <c r="B2" s="153"/>
      <c r="D2" s="153"/>
      <c r="H2" s="173"/>
      <c r="I2" s="173"/>
      <c r="J2" s="157" t="s">
        <v>188</v>
      </c>
    </row>
    <row r="3" spans="2:10" s="78" customFormat="1" ht="12">
      <c r="B3" s="153"/>
      <c r="D3" s="153"/>
      <c r="H3" s="173"/>
      <c r="I3" s="173"/>
      <c r="J3" s="157" t="s">
        <v>459</v>
      </c>
    </row>
    <row r="4" spans="2:10" s="78" customFormat="1" ht="12">
      <c r="B4" s="153"/>
      <c r="D4" s="153"/>
      <c r="H4" s="173"/>
      <c r="I4" s="173"/>
      <c r="J4" s="157" t="s">
        <v>181</v>
      </c>
    </row>
    <row r="5" spans="2:10" s="78" customFormat="1" ht="12">
      <c r="B5" s="153"/>
      <c r="D5" s="153"/>
      <c r="H5" s="173"/>
      <c r="I5" s="173"/>
      <c r="J5" s="157" t="s">
        <v>452</v>
      </c>
    </row>
    <row r="6" spans="2:10" s="78" customFormat="1" ht="12">
      <c r="B6" s="153"/>
      <c r="D6" s="153"/>
      <c r="H6" s="173"/>
      <c r="I6" s="173"/>
      <c r="J6" s="173"/>
    </row>
    <row r="8" spans="1:13" ht="12.75">
      <c r="A8" s="507" t="s">
        <v>245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</row>
    <row r="9" spans="1:13" ht="12.75">
      <c r="A9" s="145"/>
      <c r="B9" s="145"/>
      <c r="C9" s="145"/>
      <c r="D9" s="145"/>
      <c r="E9" s="145"/>
      <c r="F9" s="145"/>
      <c r="G9" s="145"/>
      <c r="H9" s="174"/>
      <c r="I9" s="174"/>
      <c r="J9" s="174"/>
      <c r="K9" s="145"/>
      <c r="L9" s="145"/>
      <c r="M9" s="145"/>
    </row>
    <row r="10" ht="12.75">
      <c r="M10" s="146" t="s">
        <v>170</v>
      </c>
    </row>
    <row r="11" spans="1:13" ht="48" customHeight="1">
      <c r="A11" s="508" t="s">
        <v>157</v>
      </c>
      <c r="B11" s="508" t="s">
        <v>171</v>
      </c>
      <c r="C11" s="508" t="s">
        <v>172</v>
      </c>
      <c r="D11" s="509" t="s">
        <v>379</v>
      </c>
      <c r="E11" s="508" t="s">
        <v>332</v>
      </c>
      <c r="F11" s="509" t="s">
        <v>333</v>
      </c>
      <c r="G11" s="508" t="s">
        <v>173</v>
      </c>
      <c r="H11" s="508"/>
      <c r="I11" s="511" t="s">
        <v>246</v>
      </c>
      <c r="J11" s="513" t="s">
        <v>241</v>
      </c>
      <c r="K11" s="508" t="s">
        <v>247</v>
      </c>
      <c r="L11" s="508"/>
      <c r="M11" s="508"/>
    </row>
    <row r="12" spans="1:13" ht="24">
      <c r="A12" s="508"/>
      <c r="B12" s="508"/>
      <c r="C12" s="508"/>
      <c r="D12" s="510"/>
      <c r="E12" s="508"/>
      <c r="F12" s="510"/>
      <c r="G12" s="147" t="s">
        <v>174</v>
      </c>
      <c r="H12" s="176" t="s">
        <v>175</v>
      </c>
      <c r="I12" s="512"/>
      <c r="J12" s="513"/>
      <c r="K12" s="147" t="s">
        <v>195</v>
      </c>
      <c r="L12" s="147" t="s">
        <v>243</v>
      </c>
      <c r="M12" s="147" t="s">
        <v>248</v>
      </c>
    </row>
    <row r="13" spans="1:13" ht="63.75">
      <c r="A13" s="148" t="s">
        <v>337</v>
      </c>
      <c r="B13" s="155" t="s">
        <v>209</v>
      </c>
      <c r="C13" s="148" t="s">
        <v>291</v>
      </c>
      <c r="D13" s="155" t="s">
        <v>300</v>
      </c>
      <c r="E13" s="148">
        <v>853</v>
      </c>
      <c r="F13" s="148">
        <v>85395</v>
      </c>
      <c r="G13" s="148" t="s">
        <v>176</v>
      </c>
      <c r="H13" s="181">
        <f>SUM(H14:H16)</f>
        <v>597720.16</v>
      </c>
      <c r="I13" s="181">
        <f>SUM(I14:I16)</f>
        <v>113371.64</v>
      </c>
      <c r="J13" s="181">
        <f>SUM(J14:J16)</f>
        <v>290947</v>
      </c>
      <c r="K13" s="181">
        <f>SUM(K14:K16)</f>
        <v>193401.52000000002</v>
      </c>
      <c r="L13" s="148"/>
      <c r="M13" s="148"/>
    </row>
    <row r="14" spans="1:13" ht="25.5">
      <c r="A14" s="149"/>
      <c r="B14" s="156" t="s">
        <v>309</v>
      </c>
      <c r="C14" s="149"/>
      <c r="D14" s="156"/>
      <c r="E14" s="149"/>
      <c r="F14" s="149"/>
      <c r="G14" s="150" t="s">
        <v>177</v>
      </c>
      <c r="H14" s="178">
        <f>SUM(I14:M14)</f>
        <v>0</v>
      </c>
      <c r="I14" s="178">
        <v>0</v>
      </c>
      <c r="J14" s="178">
        <v>0</v>
      </c>
      <c r="K14" s="178">
        <v>0</v>
      </c>
      <c r="L14" s="149"/>
      <c r="M14" s="149"/>
    </row>
    <row r="15" spans="1:13" ht="102">
      <c r="A15" s="149"/>
      <c r="B15" s="156" t="s">
        <v>310</v>
      </c>
      <c r="C15" s="149"/>
      <c r="D15" s="156"/>
      <c r="E15" s="149"/>
      <c r="F15" s="149"/>
      <c r="G15" s="150" t="s">
        <v>178</v>
      </c>
      <c r="H15" s="178">
        <f>SUM(I15:M15)</f>
        <v>89657.98</v>
      </c>
      <c r="I15" s="178">
        <v>17005.75</v>
      </c>
      <c r="J15" s="178">
        <v>43642</v>
      </c>
      <c r="K15" s="178">
        <v>29010.23</v>
      </c>
      <c r="L15" s="149"/>
      <c r="M15" s="149"/>
    </row>
    <row r="16" spans="1:13" ht="24">
      <c r="A16" s="149"/>
      <c r="B16" s="156" t="s">
        <v>304</v>
      </c>
      <c r="C16" s="149"/>
      <c r="D16" s="156"/>
      <c r="E16" s="149"/>
      <c r="F16" s="149"/>
      <c r="G16" s="151" t="s">
        <v>179</v>
      </c>
      <c r="H16" s="178">
        <f>SUM(I16:M16)</f>
        <v>508062.18000000005</v>
      </c>
      <c r="I16" s="178">
        <v>96365.89</v>
      </c>
      <c r="J16" s="178">
        <v>247305</v>
      </c>
      <c r="K16" s="178">
        <v>164391.29</v>
      </c>
      <c r="L16" s="149"/>
      <c r="M16" s="149"/>
    </row>
    <row r="17" spans="1:13" ht="25.5">
      <c r="A17" s="148" t="s">
        <v>338</v>
      </c>
      <c r="B17" s="155" t="s">
        <v>209</v>
      </c>
      <c r="C17" s="148" t="s">
        <v>210</v>
      </c>
      <c r="D17" s="155" t="s">
        <v>211</v>
      </c>
      <c r="E17" s="148">
        <v>853</v>
      </c>
      <c r="F17" s="148">
        <v>85395</v>
      </c>
      <c r="G17" s="148" t="s">
        <v>176</v>
      </c>
      <c r="H17" s="181">
        <f>SUM(H18:H20)</f>
        <v>374917.99</v>
      </c>
      <c r="I17" s="181">
        <f>SUM(I18:I20)</f>
        <v>237188.99000000002</v>
      </c>
      <c r="J17" s="181">
        <f>SUM(J18:J20)</f>
        <v>137729</v>
      </c>
      <c r="K17" s="181">
        <f>SUM(K18:K20)</f>
        <v>0</v>
      </c>
      <c r="L17" s="148"/>
      <c r="M17" s="148"/>
    </row>
    <row r="18" spans="1:13" ht="12.75">
      <c r="A18" s="149"/>
      <c r="B18" s="156" t="s">
        <v>212</v>
      </c>
      <c r="C18" s="149"/>
      <c r="D18" s="156"/>
      <c r="E18" s="149"/>
      <c r="F18" s="149"/>
      <c r="G18" s="150" t="s">
        <v>177</v>
      </c>
      <c r="H18" s="178">
        <f>SUM(I18:M18)</f>
        <v>41695</v>
      </c>
      <c r="I18" s="178">
        <v>27233</v>
      </c>
      <c r="J18" s="178">
        <v>14462</v>
      </c>
      <c r="K18" s="149"/>
      <c r="L18" s="149"/>
      <c r="M18" s="149"/>
    </row>
    <row r="19" spans="1:13" ht="51">
      <c r="A19" s="149"/>
      <c r="B19" s="156" t="s">
        <v>431</v>
      </c>
      <c r="C19" s="149"/>
      <c r="D19" s="156"/>
      <c r="E19" s="149"/>
      <c r="F19" s="149"/>
      <c r="G19" s="150" t="s">
        <v>178</v>
      </c>
      <c r="H19" s="178">
        <f>SUM(I19:M19)</f>
        <v>13251.35</v>
      </c>
      <c r="I19" s="178">
        <v>8345.35</v>
      </c>
      <c r="J19" s="178">
        <v>4906</v>
      </c>
      <c r="K19" s="149"/>
      <c r="L19" s="149"/>
      <c r="M19" s="149"/>
    </row>
    <row r="20" spans="1:13" ht="38.25">
      <c r="A20" s="149"/>
      <c r="B20" s="156" t="s">
        <v>214</v>
      </c>
      <c r="C20" s="149"/>
      <c r="D20" s="156"/>
      <c r="E20" s="149"/>
      <c r="F20" s="149"/>
      <c r="G20" s="151" t="s">
        <v>179</v>
      </c>
      <c r="H20" s="178">
        <f>SUM(I20:M20)</f>
        <v>319971.64</v>
      </c>
      <c r="I20" s="178">
        <v>201610.64</v>
      </c>
      <c r="J20" s="178">
        <v>118361</v>
      </c>
      <c r="K20" s="149"/>
      <c r="L20" s="149"/>
      <c r="M20" s="149"/>
    </row>
    <row r="21" spans="1:13" ht="12.75">
      <c r="A21" s="149"/>
      <c r="B21" s="156"/>
      <c r="C21" s="149"/>
      <c r="D21" s="156"/>
      <c r="E21" s="149"/>
      <c r="F21" s="149"/>
      <c r="G21" s="149"/>
      <c r="H21" s="178"/>
      <c r="I21" s="178"/>
      <c r="J21" s="178"/>
      <c r="K21" s="149"/>
      <c r="L21" s="149"/>
      <c r="M21" s="149"/>
    </row>
    <row r="22" spans="1:13" s="184" customFormat="1" ht="12.75">
      <c r="A22" s="182"/>
      <c r="B22" s="183" t="s">
        <v>180</v>
      </c>
      <c r="C22" s="182"/>
      <c r="D22" s="183"/>
      <c r="E22" s="182"/>
      <c r="F22" s="182"/>
      <c r="G22" s="182"/>
      <c r="H22" s="177">
        <f>SUM(H13,H17)</f>
        <v>972638.15</v>
      </c>
      <c r="I22" s="177">
        <f>SUM(I13,I17)</f>
        <v>350560.63</v>
      </c>
      <c r="J22" s="177">
        <f>SUM(J13,J17)</f>
        <v>428676</v>
      </c>
      <c r="K22" s="177">
        <f>SUM(K13,K17)</f>
        <v>193401.52000000002</v>
      </c>
      <c r="L22" s="182"/>
      <c r="M22" s="182"/>
    </row>
    <row r="23" spans="1:13" s="184" customFormat="1" ht="12.75">
      <c r="A23" s="182"/>
      <c r="B23" s="185" t="s">
        <v>177</v>
      </c>
      <c r="C23" s="182"/>
      <c r="D23" s="183"/>
      <c r="E23" s="182"/>
      <c r="F23" s="182"/>
      <c r="G23" s="182"/>
      <c r="H23" s="177">
        <f aca="true" t="shared" si="0" ref="H23:J25">SUM(H14,H18)</f>
        <v>41695</v>
      </c>
      <c r="I23" s="177">
        <f t="shared" si="0"/>
        <v>27233</v>
      </c>
      <c r="J23" s="177">
        <f t="shared" si="0"/>
        <v>14462</v>
      </c>
      <c r="K23" s="177">
        <f>SUM(K14,K18)</f>
        <v>0</v>
      </c>
      <c r="L23" s="182"/>
      <c r="M23" s="182"/>
    </row>
    <row r="24" spans="1:13" s="184" customFormat="1" ht="12.75">
      <c r="A24" s="182"/>
      <c r="B24" s="185" t="s">
        <v>178</v>
      </c>
      <c r="C24" s="182"/>
      <c r="D24" s="183"/>
      <c r="E24" s="182"/>
      <c r="F24" s="182"/>
      <c r="G24" s="182"/>
      <c r="H24" s="177">
        <f t="shared" si="0"/>
        <v>102909.33</v>
      </c>
      <c r="I24" s="177">
        <f t="shared" si="0"/>
        <v>25351.1</v>
      </c>
      <c r="J24" s="177">
        <f t="shared" si="0"/>
        <v>48548</v>
      </c>
      <c r="K24" s="177">
        <f>SUM(K15,K19)</f>
        <v>29010.23</v>
      </c>
      <c r="L24" s="182"/>
      <c r="M24" s="182"/>
    </row>
    <row r="25" spans="1:13" s="184" customFormat="1" ht="28.5" customHeight="1">
      <c r="A25" s="186"/>
      <c r="B25" s="187" t="s">
        <v>179</v>
      </c>
      <c r="C25" s="186"/>
      <c r="D25" s="188"/>
      <c r="E25" s="186"/>
      <c r="F25" s="186"/>
      <c r="G25" s="186"/>
      <c r="H25" s="180">
        <f t="shared" si="0"/>
        <v>828033.8200000001</v>
      </c>
      <c r="I25" s="180">
        <f t="shared" si="0"/>
        <v>297976.53</v>
      </c>
      <c r="J25" s="180">
        <f t="shared" si="0"/>
        <v>365666</v>
      </c>
      <c r="K25" s="180">
        <f>SUM(K16,K20)</f>
        <v>164391.29</v>
      </c>
      <c r="L25" s="186"/>
      <c r="M25" s="186"/>
    </row>
  </sheetData>
  <mergeCells count="11"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</mergeCell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B21" sqref="B21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1.00390625" style="0" customWidth="1"/>
    <col min="4" max="4" width="6.375" style="0" customWidth="1"/>
    <col min="5" max="5" width="11.00390625" style="0" customWidth="1"/>
    <col min="6" max="6" width="7.625" style="0" customWidth="1"/>
    <col min="7" max="7" width="10.25390625" style="0" customWidth="1"/>
    <col min="8" max="8" width="14.25390625" style="0" customWidth="1"/>
  </cols>
  <sheetData>
    <row r="1" spans="1:8" ht="18.75" customHeight="1">
      <c r="A1" s="516" t="s">
        <v>254</v>
      </c>
      <c r="B1" s="516"/>
      <c r="C1" s="516"/>
      <c r="D1" s="516"/>
      <c r="E1" s="516"/>
      <c r="F1" s="516"/>
      <c r="G1" s="516"/>
      <c r="H1" s="516"/>
    </row>
    <row r="2" spans="2:8" ht="19.5" customHeight="1">
      <c r="B2" s="1"/>
      <c r="C2" s="1"/>
      <c r="G2" s="5"/>
      <c r="H2" s="5" t="s">
        <v>361</v>
      </c>
    </row>
    <row r="3" spans="1:8" ht="27" customHeight="1">
      <c r="A3" s="9" t="s">
        <v>375</v>
      </c>
      <c r="B3" s="9" t="s">
        <v>362</v>
      </c>
      <c r="C3" s="10" t="s">
        <v>255</v>
      </c>
      <c r="D3" s="9" t="s">
        <v>332</v>
      </c>
      <c r="E3" s="9" t="s">
        <v>333</v>
      </c>
      <c r="F3" s="344" t="s">
        <v>334</v>
      </c>
      <c r="G3" s="10" t="s">
        <v>256</v>
      </c>
      <c r="H3" s="9" t="s">
        <v>119</v>
      </c>
    </row>
    <row r="4" spans="1:8" s="29" customFormat="1" ht="10.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s="204" customFormat="1" ht="12" customHeight="1">
      <c r="A5" s="201">
        <v>1</v>
      </c>
      <c r="B5" s="142" t="s">
        <v>264</v>
      </c>
      <c r="C5" s="142"/>
      <c r="D5" s="202"/>
      <c r="E5" s="202"/>
      <c r="F5" s="202"/>
      <c r="G5" s="203"/>
      <c r="H5" s="203"/>
    </row>
    <row r="6" spans="1:8" s="1" customFormat="1" ht="17.25" customHeight="1">
      <c r="A6" s="160"/>
      <c r="B6" s="128" t="s">
        <v>266</v>
      </c>
      <c r="C6" s="128" t="s">
        <v>159</v>
      </c>
      <c r="D6" s="15">
        <v>750</v>
      </c>
      <c r="E6" s="15">
        <v>75095</v>
      </c>
      <c r="F6" s="15">
        <v>4300</v>
      </c>
      <c r="G6" s="105" t="s">
        <v>270</v>
      </c>
      <c r="H6" s="105">
        <v>10182</v>
      </c>
    </row>
    <row r="7" spans="1:8" s="1" customFormat="1" ht="24.75" customHeight="1">
      <c r="A7" s="160"/>
      <c r="B7" s="128" t="s">
        <v>440</v>
      </c>
      <c r="C7" s="128" t="s">
        <v>251</v>
      </c>
      <c r="D7" s="15">
        <v>801</v>
      </c>
      <c r="E7" s="15">
        <v>80101</v>
      </c>
      <c r="F7" s="15">
        <v>4210</v>
      </c>
      <c r="G7" s="105" t="s">
        <v>270</v>
      </c>
      <c r="H7" s="105">
        <v>3950</v>
      </c>
    </row>
    <row r="8" spans="1:8" s="1" customFormat="1" ht="21.75" customHeight="1">
      <c r="A8" s="160"/>
      <c r="B8" s="128" t="s">
        <v>267</v>
      </c>
      <c r="C8" s="128" t="s">
        <v>159</v>
      </c>
      <c r="D8" s="15">
        <v>750</v>
      </c>
      <c r="E8" s="15">
        <v>75095</v>
      </c>
      <c r="F8" s="15">
        <v>4300</v>
      </c>
      <c r="G8" s="105" t="s">
        <v>270</v>
      </c>
      <c r="H8" s="105">
        <v>5544</v>
      </c>
    </row>
    <row r="9" spans="1:8" s="204" customFormat="1" ht="13.5" customHeight="1">
      <c r="A9" s="517" t="s">
        <v>257</v>
      </c>
      <c r="B9" s="518"/>
      <c r="C9" s="518"/>
      <c r="D9" s="518"/>
      <c r="E9" s="518"/>
      <c r="F9" s="518"/>
      <c r="G9" s="519"/>
      <c r="H9" s="203">
        <f>SUM(H6:H8)</f>
        <v>19676</v>
      </c>
    </row>
    <row r="10" spans="1:8" s="204" customFormat="1" ht="15.75" customHeight="1">
      <c r="A10" s="201">
        <v>2</v>
      </c>
      <c r="B10" s="142" t="s">
        <v>265</v>
      </c>
      <c r="C10" s="142"/>
      <c r="D10" s="202"/>
      <c r="E10" s="202"/>
      <c r="F10" s="202"/>
      <c r="G10" s="203"/>
      <c r="H10" s="203"/>
    </row>
    <row r="11" spans="1:8" s="1" customFormat="1" ht="18.75" customHeight="1">
      <c r="A11" s="525"/>
      <c r="B11" s="527" t="s">
        <v>268</v>
      </c>
      <c r="C11" s="527" t="s">
        <v>159</v>
      </c>
      <c r="D11" s="520">
        <v>926</v>
      </c>
      <c r="E11" s="520">
        <v>92605</v>
      </c>
      <c r="F11" s="15">
        <v>4210</v>
      </c>
      <c r="G11" s="105" t="s">
        <v>270</v>
      </c>
      <c r="H11" s="105">
        <v>5000</v>
      </c>
    </row>
    <row r="12" spans="1:8" s="1" customFormat="1" ht="18.75" customHeight="1">
      <c r="A12" s="526"/>
      <c r="B12" s="528"/>
      <c r="C12" s="528"/>
      <c r="D12" s="521"/>
      <c r="E12" s="521"/>
      <c r="F12" s="15">
        <v>4300</v>
      </c>
      <c r="G12" s="105" t="s">
        <v>270</v>
      </c>
      <c r="H12" s="105">
        <v>5000</v>
      </c>
    </row>
    <row r="13" spans="1:8" s="1" customFormat="1" ht="18" customHeight="1">
      <c r="A13" s="522"/>
      <c r="B13" s="523" t="s">
        <v>321</v>
      </c>
      <c r="C13" s="523" t="s">
        <v>159</v>
      </c>
      <c r="D13" s="524">
        <v>921</v>
      </c>
      <c r="E13" s="524">
        <v>92105</v>
      </c>
      <c r="F13" s="15">
        <v>4210</v>
      </c>
      <c r="G13" s="105" t="s">
        <v>270</v>
      </c>
      <c r="H13" s="105">
        <v>5000</v>
      </c>
    </row>
    <row r="14" spans="1:8" s="1" customFormat="1" ht="18" customHeight="1">
      <c r="A14" s="522"/>
      <c r="B14" s="523"/>
      <c r="C14" s="523"/>
      <c r="D14" s="524"/>
      <c r="E14" s="524"/>
      <c r="F14" s="15">
        <v>4300</v>
      </c>
      <c r="G14" s="105" t="s">
        <v>270</v>
      </c>
      <c r="H14" s="105">
        <v>4676</v>
      </c>
    </row>
    <row r="15" spans="1:8" s="204" customFormat="1" ht="12.75" customHeight="1">
      <c r="A15" s="517" t="s">
        <v>257</v>
      </c>
      <c r="B15" s="518"/>
      <c r="C15" s="518"/>
      <c r="D15" s="518"/>
      <c r="E15" s="518"/>
      <c r="F15" s="518"/>
      <c r="G15" s="519"/>
      <c r="H15" s="203">
        <f>SUM(H11:H14)</f>
        <v>19676</v>
      </c>
    </row>
    <row r="16" spans="1:11" s="204" customFormat="1" ht="17.25" customHeight="1">
      <c r="A16" s="201">
        <v>3</v>
      </c>
      <c r="B16" s="142" t="s">
        <v>263</v>
      </c>
      <c r="C16" s="142"/>
      <c r="D16" s="202"/>
      <c r="E16" s="202"/>
      <c r="F16" s="202"/>
      <c r="G16" s="203"/>
      <c r="H16" s="203"/>
      <c r="K16" s="1"/>
    </row>
    <row r="17" spans="1:8" s="1" customFormat="1" ht="28.5" customHeight="1">
      <c r="A17" s="160"/>
      <c r="B17" s="128" t="s">
        <v>271</v>
      </c>
      <c r="C17" s="128" t="s">
        <v>159</v>
      </c>
      <c r="D17" s="15">
        <v>750</v>
      </c>
      <c r="E17" s="15">
        <v>75095</v>
      </c>
      <c r="F17" s="15">
        <v>4210</v>
      </c>
      <c r="G17" s="105" t="s">
        <v>270</v>
      </c>
      <c r="H17" s="105">
        <v>3711</v>
      </c>
    </row>
    <row r="18" spans="1:8" s="1" customFormat="1" ht="47.25" customHeight="1">
      <c r="A18" s="160"/>
      <c r="B18" s="128" t="s">
        <v>434</v>
      </c>
      <c r="C18" s="128" t="s">
        <v>313</v>
      </c>
      <c r="D18" s="15">
        <v>801</v>
      </c>
      <c r="E18" s="15">
        <v>80101</v>
      </c>
      <c r="F18" s="15">
        <v>4210</v>
      </c>
      <c r="G18" s="105" t="s">
        <v>270</v>
      </c>
      <c r="H18" s="105">
        <v>5792</v>
      </c>
    </row>
    <row r="19" spans="1:8" s="204" customFormat="1" ht="12.75" customHeight="1">
      <c r="A19" s="517" t="s">
        <v>257</v>
      </c>
      <c r="B19" s="518"/>
      <c r="C19" s="518"/>
      <c r="D19" s="518"/>
      <c r="E19" s="518"/>
      <c r="F19" s="518"/>
      <c r="G19" s="519"/>
      <c r="H19" s="203">
        <f>SUM(H17:H18)</f>
        <v>9503</v>
      </c>
    </row>
    <row r="20" spans="1:8" s="204" customFormat="1" ht="18" customHeight="1">
      <c r="A20" s="201">
        <v>4</v>
      </c>
      <c r="B20" s="142" t="s">
        <v>262</v>
      </c>
      <c r="C20" s="142"/>
      <c r="D20" s="202"/>
      <c r="E20" s="202"/>
      <c r="F20" s="202"/>
      <c r="G20" s="203"/>
      <c r="H20" s="203"/>
    </row>
    <row r="21" spans="1:8" s="1" customFormat="1" ht="30.75" customHeight="1">
      <c r="A21" s="160"/>
      <c r="B21" s="128" t="s">
        <v>272</v>
      </c>
      <c r="C21" s="128" t="s">
        <v>159</v>
      </c>
      <c r="D21" s="15">
        <v>750</v>
      </c>
      <c r="E21" s="15">
        <v>75095</v>
      </c>
      <c r="F21" s="15">
        <v>4210</v>
      </c>
      <c r="G21" s="105" t="s">
        <v>270</v>
      </c>
      <c r="H21" s="105">
        <v>3163</v>
      </c>
    </row>
    <row r="22" spans="1:8" s="1" customFormat="1" ht="35.25" customHeight="1">
      <c r="A22" s="160"/>
      <c r="B22" s="128" t="s">
        <v>325</v>
      </c>
      <c r="C22" s="128" t="s">
        <v>159</v>
      </c>
      <c r="D22" s="15">
        <v>754</v>
      </c>
      <c r="E22" s="15">
        <v>75412</v>
      </c>
      <c r="F22" s="15">
        <v>4210</v>
      </c>
      <c r="G22" s="105" t="s">
        <v>270</v>
      </c>
      <c r="H22" s="105">
        <v>6000</v>
      </c>
    </row>
    <row r="23" spans="1:8" s="1" customFormat="1" ht="23.25" customHeight="1">
      <c r="A23" s="160"/>
      <c r="B23" s="128" t="s">
        <v>273</v>
      </c>
      <c r="C23" s="128" t="s">
        <v>159</v>
      </c>
      <c r="D23" s="15">
        <v>754</v>
      </c>
      <c r="E23" s="15">
        <v>75412</v>
      </c>
      <c r="F23" s="15">
        <v>4210</v>
      </c>
      <c r="G23" s="105" t="s">
        <v>270</v>
      </c>
      <c r="H23" s="105">
        <v>4000</v>
      </c>
    </row>
    <row r="24" spans="1:8" s="204" customFormat="1" ht="15.75" customHeight="1">
      <c r="A24" s="517" t="s">
        <v>257</v>
      </c>
      <c r="B24" s="518"/>
      <c r="C24" s="518"/>
      <c r="D24" s="518"/>
      <c r="E24" s="518"/>
      <c r="F24" s="518"/>
      <c r="G24" s="519"/>
      <c r="H24" s="203">
        <f>SUM(H21:H23)</f>
        <v>13163</v>
      </c>
    </row>
    <row r="25" spans="1:8" s="204" customFormat="1" ht="18.75" customHeight="1">
      <c r="A25" s="201">
        <v>5</v>
      </c>
      <c r="B25" s="142" t="s">
        <v>261</v>
      </c>
      <c r="C25" s="142"/>
      <c r="D25" s="202"/>
      <c r="E25" s="202"/>
      <c r="F25" s="202"/>
      <c r="G25" s="203"/>
      <c r="H25" s="203"/>
    </row>
    <row r="26" spans="1:8" s="1" customFormat="1" ht="22.5" customHeight="1">
      <c r="A26" s="160"/>
      <c r="B26" s="128" t="s">
        <v>274</v>
      </c>
      <c r="C26" s="128" t="s">
        <v>159</v>
      </c>
      <c r="D26" s="15">
        <v>750</v>
      </c>
      <c r="E26" s="15">
        <v>75095</v>
      </c>
      <c r="F26" s="15">
        <v>4210</v>
      </c>
      <c r="G26" s="105" t="s">
        <v>270</v>
      </c>
      <c r="H26" s="105">
        <v>5770</v>
      </c>
    </row>
    <row r="27" spans="1:8" s="1" customFormat="1" ht="25.5" customHeight="1">
      <c r="A27" s="160"/>
      <c r="B27" s="128" t="s">
        <v>276</v>
      </c>
      <c r="C27" s="128" t="s">
        <v>314</v>
      </c>
      <c r="D27" s="15">
        <v>801</v>
      </c>
      <c r="E27" s="15">
        <v>80101</v>
      </c>
      <c r="F27" s="15">
        <v>4210</v>
      </c>
      <c r="G27" s="105" t="s">
        <v>270</v>
      </c>
      <c r="H27" s="105">
        <v>4916</v>
      </c>
    </row>
    <row r="28" spans="1:8" s="1" customFormat="1" ht="21.75" customHeight="1">
      <c r="A28" s="160"/>
      <c r="B28" s="128" t="s">
        <v>275</v>
      </c>
      <c r="C28" s="128" t="s">
        <v>159</v>
      </c>
      <c r="D28" s="15">
        <v>921</v>
      </c>
      <c r="E28" s="15">
        <v>92105</v>
      </c>
      <c r="F28" s="15">
        <v>4210</v>
      </c>
      <c r="G28" s="105" t="s">
        <v>270</v>
      </c>
      <c r="H28" s="105">
        <v>8800</v>
      </c>
    </row>
    <row r="29" spans="1:8" s="204" customFormat="1" ht="15.75" customHeight="1">
      <c r="A29" s="517" t="s">
        <v>257</v>
      </c>
      <c r="B29" s="518"/>
      <c r="C29" s="518"/>
      <c r="D29" s="518"/>
      <c r="E29" s="518"/>
      <c r="F29" s="518"/>
      <c r="G29" s="519"/>
      <c r="H29" s="203">
        <f>SUM(H26:H28)</f>
        <v>19486</v>
      </c>
    </row>
    <row r="30" spans="1:8" s="204" customFormat="1" ht="19.5" customHeight="1">
      <c r="A30" s="201">
        <v>6</v>
      </c>
      <c r="B30" s="142" t="s">
        <v>260</v>
      </c>
      <c r="C30" s="142"/>
      <c r="D30" s="202"/>
      <c r="E30" s="202"/>
      <c r="F30" s="202"/>
      <c r="G30" s="203"/>
      <c r="H30" s="203"/>
    </row>
    <row r="31" spans="1:8" s="1" customFormat="1" ht="23.25" customHeight="1">
      <c r="A31" s="525"/>
      <c r="B31" s="527" t="s">
        <v>277</v>
      </c>
      <c r="C31" s="527" t="s">
        <v>159</v>
      </c>
      <c r="D31" s="520">
        <v>750</v>
      </c>
      <c r="E31" s="520">
        <v>75095</v>
      </c>
      <c r="F31" s="15">
        <v>4210</v>
      </c>
      <c r="G31" s="105" t="s">
        <v>270</v>
      </c>
      <c r="H31" s="105">
        <v>3000</v>
      </c>
    </row>
    <row r="32" spans="1:8" s="1" customFormat="1" ht="23.25" customHeight="1">
      <c r="A32" s="526"/>
      <c r="B32" s="528"/>
      <c r="C32" s="528"/>
      <c r="D32" s="521"/>
      <c r="E32" s="521"/>
      <c r="F32" s="15">
        <v>4300</v>
      </c>
      <c r="G32" s="105" t="s">
        <v>270</v>
      </c>
      <c r="H32" s="105">
        <v>3328</v>
      </c>
    </row>
    <row r="33" spans="1:8" s="1" customFormat="1" ht="32.25" customHeight="1">
      <c r="A33" s="160"/>
      <c r="B33" s="128" t="s">
        <v>278</v>
      </c>
      <c r="C33" s="128" t="s">
        <v>159</v>
      </c>
      <c r="D33" s="15">
        <v>750</v>
      </c>
      <c r="E33" s="15">
        <v>75095</v>
      </c>
      <c r="F33" s="15">
        <v>4300</v>
      </c>
      <c r="G33" s="105" t="s">
        <v>270</v>
      </c>
      <c r="H33" s="105">
        <v>3097</v>
      </c>
    </row>
    <row r="34" spans="1:8" s="204" customFormat="1" ht="12" customHeight="1">
      <c r="A34" s="517" t="s">
        <v>257</v>
      </c>
      <c r="B34" s="518"/>
      <c r="C34" s="518"/>
      <c r="D34" s="518"/>
      <c r="E34" s="518"/>
      <c r="F34" s="518"/>
      <c r="G34" s="519"/>
      <c r="H34" s="203">
        <f>SUM(H31:H33)</f>
        <v>9425</v>
      </c>
    </row>
    <row r="35" spans="1:8" s="204" customFormat="1" ht="15.75" customHeight="1">
      <c r="A35" s="201">
        <v>7</v>
      </c>
      <c r="B35" s="142" t="s">
        <v>259</v>
      </c>
      <c r="C35" s="142"/>
      <c r="D35" s="202"/>
      <c r="E35" s="202"/>
      <c r="F35" s="202"/>
      <c r="G35" s="203"/>
      <c r="H35" s="203"/>
    </row>
    <row r="36" spans="1:8" s="24" customFormat="1" ht="39" customHeight="1">
      <c r="A36" s="160"/>
      <c r="B36" s="128" t="s">
        <v>443</v>
      </c>
      <c r="C36" s="128" t="s">
        <v>159</v>
      </c>
      <c r="D36" s="15">
        <v>600</v>
      </c>
      <c r="E36" s="15">
        <v>60095</v>
      </c>
      <c r="F36" s="15">
        <v>6050</v>
      </c>
      <c r="G36" s="105" t="s">
        <v>269</v>
      </c>
      <c r="H36" s="105">
        <v>18500</v>
      </c>
    </row>
    <row r="37" spans="1:8" s="204" customFormat="1" ht="15" customHeight="1">
      <c r="A37" s="517" t="s">
        <v>257</v>
      </c>
      <c r="B37" s="518"/>
      <c r="C37" s="518"/>
      <c r="D37" s="518"/>
      <c r="E37" s="518"/>
      <c r="F37" s="518"/>
      <c r="G37" s="519"/>
      <c r="H37" s="203">
        <f>SUM(H36)</f>
        <v>18500</v>
      </c>
    </row>
    <row r="38" spans="1:8" s="204" customFormat="1" ht="20.25" customHeight="1">
      <c r="A38" s="201">
        <v>8</v>
      </c>
      <c r="B38" s="142" t="s">
        <v>258</v>
      </c>
      <c r="C38" s="142"/>
      <c r="D38" s="202"/>
      <c r="E38" s="202"/>
      <c r="F38" s="202"/>
      <c r="G38" s="203"/>
      <c r="H38" s="203"/>
    </row>
    <row r="39" spans="1:8" s="1" customFormat="1" ht="33.75" customHeight="1">
      <c r="A39" s="160"/>
      <c r="B39" s="128" t="s">
        <v>435</v>
      </c>
      <c r="C39" s="128" t="s">
        <v>159</v>
      </c>
      <c r="D39" s="15">
        <v>926</v>
      </c>
      <c r="E39" s="15">
        <v>92605</v>
      </c>
      <c r="F39" s="15">
        <v>4210</v>
      </c>
      <c r="G39" s="105" t="s">
        <v>270</v>
      </c>
      <c r="H39" s="105">
        <v>6572</v>
      </c>
    </row>
    <row r="40" spans="1:8" s="1" customFormat="1" ht="29.25" customHeight="1">
      <c r="A40" s="160"/>
      <c r="B40" s="128" t="s">
        <v>279</v>
      </c>
      <c r="C40" s="128" t="s">
        <v>159</v>
      </c>
      <c r="D40" s="15">
        <v>921</v>
      </c>
      <c r="E40" s="15">
        <v>92109</v>
      </c>
      <c r="F40" s="15">
        <v>4210</v>
      </c>
      <c r="G40" s="105" t="s">
        <v>270</v>
      </c>
      <c r="H40" s="105">
        <v>3600</v>
      </c>
    </row>
    <row r="41" spans="1:8" s="204" customFormat="1" ht="18.75" customHeight="1">
      <c r="A41" s="517" t="s">
        <v>257</v>
      </c>
      <c r="B41" s="518"/>
      <c r="C41" s="518"/>
      <c r="D41" s="518"/>
      <c r="E41" s="518"/>
      <c r="F41" s="518"/>
      <c r="G41" s="519"/>
      <c r="H41" s="203">
        <f>SUM(H39:H40)</f>
        <v>10172</v>
      </c>
    </row>
    <row r="42" spans="1:8" s="103" customFormat="1" ht="21" customHeight="1">
      <c r="A42" s="514" t="s">
        <v>389</v>
      </c>
      <c r="B42" s="515"/>
      <c r="C42" s="166"/>
      <c r="D42" s="166"/>
      <c r="E42" s="166"/>
      <c r="F42" s="166"/>
      <c r="G42" s="127"/>
      <c r="H42" s="127">
        <f>SUM(H9,H15,H19,H24,H29,H34,H37,H41)</f>
        <v>119601</v>
      </c>
    </row>
  </sheetData>
  <mergeCells count="25">
    <mergeCell ref="E31:E32"/>
    <mergeCell ref="A31:A32"/>
    <mergeCell ref="B31:B32"/>
    <mergeCell ref="C31:C32"/>
    <mergeCell ref="D31:D32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42:B42"/>
    <mergeCell ref="A1:H1"/>
    <mergeCell ref="A41:G41"/>
    <mergeCell ref="A29:G29"/>
    <mergeCell ref="A34:G34"/>
    <mergeCell ref="A37:G37"/>
    <mergeCell ref="A9:G9"/>
    <mergeCell ref="A15:G15"/>
    <mergeCell ref="A19:G19"/>
    <mergeCell ref="A24:G24"/>
  </mergeCells>
  <printOptions horizontalCentered="1"/>
  <pageMargins left="0" right="0" top="1.1811023622047245" bottom="1.1811023622047245" header="0.9055118110236221" footer="0.9055118110236221"/>
  <pageSetup horizontalDpi="600" verticalDpi="600" orientation="landscape" paperSize="9" scale="95" r:id="rId1"/>
  <headerFooter alignWithMargins="0">
    <oddHeader>&amp;R&amp;9Załącznik Nr  12
do uchwały Nr XL/221/10
Rady Gminy w Skarżysku Kościelnym
z dnia 27 stycznia 2010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"/>
  <dimension ref="A2:F24"/>
  <sheetViews>
    <sheetView workbookViewId="0" topLeftCell="A1">
      <selection activeCell="B4" sqref="B4"/>
    </sheetView>
  </sheetViews>
  <sheetFormatPr defaultColWidth="9.00390625" defaultRowHeight="12.75"/>
  <cols>
    <col min="1" max="1" width="4.625" style="33" customWidth="1"/>
    <col min="2" max="2" width="44.00390625" style="33" customWidth="1"/>
    <col min="3" max="3" width="12.00390625" style="175" customWidth="1"/>
    <col min="4" max="4" width="12.125" style="131" customWidth="1"/>
    <col min="5" max="5" width="11.625" style="131" customWidth="1"/>
    <col min="6" max="6" width="12.00390625" style="131" customWidth="1"/>
    <col min="7" max="16384" width="9.125" style="33" customWidth="1"/>
  </cols>
  <sheetData>
    <row r="2" spans="3:6" s="78" customFormat="1" ht="12.75">
      <c r="C2" s="131"/>
      <c r="D2" s="131"/>
      <c r="E2" s="131"/>
      <c r="F2" s="157"/>
    </row>
    <row r="3" spans="3:6" s="78" customFormat="1" ht="12">
      <c r="C3" s="157" t="s">
        <v>182</v>
      </c>
      <c r="D3" s="157"/>
      <c r="E3" s="157"/>
      <c r="F3" s="157"/>
    </row>
    <row r="4" spans="3:6" s="78" customFormat="1" ht="12">
      <c r="C4" s="157" t="s">
        <v>459</v>
      </c>
      <c r="D4" s="157"/>
      <c r="E4" s="157"/>
      <c r="F4" s="157"/>
    </row>
    <row r="5" spans="3:6" s="78" customFormat="1" ht="12">
      <c r="C5" s="157" t="s">
        <v>181</v>
      </c>
      <c r="D5" s="157"/>
      <c r="E5" s="157"/>
      <c r="F5" s="157"/>
    </row>
    <row r="6" spans="3:5" ht="12.75">
      <c r="C6" s="157" t="s">
        <v>452</v>
      </c>
      <c r="D6" s="157"/>
      <c r="E6" s="157"/>
    </row>
    <row r="8" spans="1:6" ht="25.5" customHeight="1">
      <c r="A8" s="530" t="s">
        <v>240</v>
      </c>
      <c r="B8" s="530"/>
      <c r="C8" s="530"/>
      <c r="D8" s="530"/>
      <c r="E8" s="530"/>
      <c r="F8" s="530"/>
    </row>
    <row r="9" spans="1:6" ht="25.5" customHeight="1">
      <c r="A9" s="145"/>
      <c r="B9" s="145"/>
      <c r="C9" s="174"/>
      <c r="D9" s="158"/>
      <c r="E9" s="158"/>
      <c r="F9" s="158"/>
    </row>
    <row r="10" ht="12.75">
      <c r="F10" s="165" t="s">
        <v>170</v>
      </c>
    </row>
    <row r="11" spans="1:6" ht="35.25" customHeight="1">
      <c r="A11" s="508" t="s">
        <v>157</v>
      </c>
      <c r="B11" s="508" t="s">
        <v>189</v>
      </c>
      <c r="C11" s="513" t="s">
        <v>241</v>
      </c>
      <c r="D11" s="529" t="s">
        <v>242</v>
      </c>
      <c r="E11" s="529"/>
      <c r="F11" s="529"/>
    </row>
    <row r="12" spans="1:6" ht="27.75" customHeight="1">
      <c r="A12" s="508"/>
      <c r="B12" s="508"/>
      <c r="C12" s="513"/>
      <c r="D12" s="197" t="s">
        <v>195</v>
      </c>
      <c r="E12" s="197" t="s">
        <v>243</v>
      </c>
      <c r="F12" s="159" t="s">
        <v>244</v>
      </c>
    </row>
    <row r="13" spans="1:6" ht="12.75">
      <c r="A13" s="162" t="s">
        <v>190</v>
      </c>
      <c r="B13" s="149" t="s">
        <v>180</v>
      </c>
      <c r="C13" s="177">
        <f>SUM(C14:C16)</f>
        <v>428676</v>
      </c>
      <c r="D13" s="177">
        <f>SUM(D14:D16)</f>
        <v>193401.52000000002</v>
      </c>
      <c r="E13" s="177">
        <f>SUM(E14:E16)</f>
        <v>0</v>
      </c>
      <c r="F13" s="177">
        <f>SUM(D13:E13)</f>
        <v>193401.52000000002</v>
      </c>
    </row>
    <row r="14" spans="1:6" ht="12.75">
      <c r="A14" s="149"/>
      <c r="B14" s="163" t="s">
        <v>177</v>
      </c>
      <c r="C14" s="178">
        <v>14462</v>
      </c>
      <c r="D14" s="178"/>
      <c r="E14" s="178"/>
      <c r="F14" s="177">
        <f aca="true" t="shared" si="0" ref="F14:F24">SUM(D14:E14)</f>
        <v>0</v>
      </c>
    </row>
    <row r="15" spans="1:6" ht="12.75">
      <c r="A15" s="149"/>
      <c r="B15" s="163" t="s">
        <v>178</v>
      </c>
      <c r="C15" s="178">
        <v>48548</v>
      </c>
      <c r="D15" s="178">
        <v>29010.23</v>
      </c>
      <c r="E15" s="178"/>
      <c r="F15" s="177">
        <f t="shared" si="0"/>
        <v>29010.23</v>
      </c>
    </row>
    <row r="16" spans="1:6" ht="12.75">
      <c r="A16" s="152"/>
      <c r="B16" s="164" t="s">
        <v>179</v>
      </c>
      <c r="C16" s="179">
        <v>365666</v>
      </c>
      <c r="D16" s="179">
        <v>164391.29</v>
      </c>
      <c r="E16" s="179"/>
      <c r="F16" s="177">
        <f t="shared" si="0"/>
        <v>164391.29</v>
      </c>
    </row>
    <row r="17" spans="1:6" ht="12.75">
      <c r="A17" s="162" t="s">
        <v>191</v>
      </c>
      <c r="B17" s="149" t="s">
        <v>192</v>
      </c>
      <c r="C17" s="177">
        <f>SUM(C18:C20)</f>
        <v>8503579</v>
      </c>
      <c r="D17" s="177">
        <f>SUM(D18:D20)</f>
        <v>3875000</v>
      </c>
      <c r="E17" s="177">
        <f>SUM(E18:E20)</f>
        <v>1570000</v>
      </c>
      <c r="F17" s="181">
        <f t="shared" si="0"/>
        <v>5445000</v>
      </c>
    </row>
    <row r="18" spans="1:6" ht="12.75">
      <c r="A18" s="149"/>
      <c r="B18" s="163" t="s">
        <v>177</v>
      </c>
      <c r="C18" s="178">
        <v>3824611</v>
      </c>
      <c r="D18" s="178">
        <v>1309000</v>
      </c>
      <c r="E18" s="321">
        <v>1014344</v>
      </c>
      <c r="F18" s="177">
        <f t="shared" si="0"/>
        <v>2323344</v>
      </c>
    </row>
    <row r="19" spans="1:6" ht="12.75">
      <c r="A19" s="149"/>
      <c r="B19" s="163" t="s">
        <v>178</v>
      </c>
      <c r="C19" s="178">
        <v>0</v>
      </c>
      <c r="D19" s="178">
        <v>0</v>
      </c>
      <c r="E19" s="321"/>
      <c r="F19" s="177">
        <f t="shared" si="0"/>
        <v>0</v>
      </c>
    </row>
    <row r="20" spans="1:6" ht="12.75">
      <c r="A20" s="152"/>
      <c r="B20" s="164" t="s">
        <v>179</v>
      </c>
      <c r="C20" s="179">
        <v>4678968</v>
      </c>
      <c r="D20" s="179">
        <v>2566000</v>
      </c>
      <c r="E20" s="322">
        <v>555656</v>
      </c>
      <c r="F20" s="180">
        <f t="shared" si="0"/>
        <v>3121656</v>
      </c>
    </row>
    <row r="21" spans="1:6" ht="12.75">
      <c r="A21" s="162"/>
      <c r="B21" s="149" t="s">
        <v>193</v>
      </c>
      <c r="C21" s="177">
        <f aca="true" t="shared" si="1" ref="C21:D24">SUM(C13,C17)</f>
        <v>8932255</v>
      </c>
      <c r="D21" s="177">
        <f t="shared" si="1"/>
        <v>4068401.52</v>
      </c>
      <c r="E21" s="177">
        <f>SUM(E13,E17)</f>
        <v>1570000</v>
      </c>
      <c r="F21" s="181">
        <f t="shared" si="0"/>
        <v>5638401.52</v>
      </c>
    </row>
    <row r="22" spans="1:6" ht="12.75">
      <c r="A22" s="149"/>
      <c r="B22" s="163" t="s">
        <v>177</v>
      </c>
      <c r="C22" s="177">
        <f t="shared" si="1"/>
        <v>3839073</v>
      </c>
      <c r="D22" s="177">
        <f t="shared" si="1"/>
        <v>1309000</v>
      </c>
      <c r="E22" s="177">
        <f>SUM(E14,E18)</f>
        <v>1014344</v>
      </c>
      <c r="F22" s="177">
        <f t="shared" si="0"/>
        <v>2323344</v>
      </c>
    </row>
    <row r="23" spans="1:6" ht="12.75">
      <c r="A23" s="149"/>
      <c r="B23" s="163" t="s">
        <v>178</v>
      </c>
      <c r="C23" s="177">
        <f t="shared" si="1"/>
        <v>48548</v>
      </c>
      <c r="D23" s="177">
        <f t="shared" si="1"/>
        <v>29010.23</v>
      </c>
      <c r="E23" s="177">
        <f>SUM(E15,E19)</f>
        <v>0</v>
      </c>
      <c r="F23" s="177">
        <f t="shared" si="0"/>
        <v>29010.23</v>
      </c>
    </row>
    <row r="24" spans="1:6" ht="12.75">
      <c r="A24" s="152"/>
      <c r="B24" s="164" t="s">
        <v>179</v>
      </c>
      <c r="C24" s="180">
        <f t="shared" si="1"/>
        <v>5044634</v>
      </c>
      <c r="D24" s="180">
        <f t="shared" si="1"/>
        <v>2730391.29</v>
      </c>
      <c r="E24" s="180">
        <f>SUM(E16,E20)</f>
        <v>555656</v>
      </c>
      <c r="F24" s="180">
        <f t="shared" si="0"/>
        <v>3286047.29</v>
      </c>
    </row>
  </sheetData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O17" sqref="O17"/>
    </sheetView>
  </sheetViews>
  <sheetFormatPr defaultColWidth="9.00390625" defaultRowHeight="12.75"/>
  <cols>
    <col min="1" max="1" width="5.625" style="114" customWidth="1"/>
    <col min="2" max="2" width="4.875" style="114" bestFit="1" customWidth="1"/>
    <col min="3" max="3" width="6.25390625" style="114" bestFit="1" customWidth="1"/>
    <col min="4" max="4" width="6.25390625" style="114" customWidth="1"/>
    <col min="5" max="5" width="18.875" style="114" customWidth="1"/>
    <col min="6" max="6" width="10.625" style="114" customWidth="1"/>
    <col min="7" max="7" width="11.25390625" style="120" customWidth="1"/>
    <col min="8" max="8" width="11.25390625" style="114" customWidth="1"/>
    <col min="9" max="9" width="8.75390625" style="114" customWidth="1"/>
    <col min="10" max="10" width="9.00390625" style="114" customWidth="1"/>
    <col min="11" max="11" width="2.375" style="114" customWidth="1"/>
    <col min="12" max="12" width="11.00390625" style="114" customWidth="1"/>
    <col min="13" max="13" width="12.875" style="114" customWidth="1"/>
    <col min="14" max="14" width="8.875" style="114" customWidth="1"/>
    <col min="15" max="15" width="8.75390625" style="114" bestFit="1" customWidth="1"/>
    <col min="16" max="16" width="10.25390625" style="114" customWidth="1"/>
    <col min="17" max="17" width="16.75390625" style="114" customWidth="1"/>
    <col min="18" max="16384" width="9.125" style="114" customWidth="1"/>
  </cols>
  <sheetData>
    <row r="1" spans="1:17" ht="11.25">
      <c r="A1" s="502" t="s">
        <v>249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</row>
    <row r="2" spans="1:17" ht="10.5" customHeight="1">
      <c r="A2" s="113"/>
      <c r="B2" s="113"/>
      <c r="C2" s="113"/>
      <c r="D2" s="113"/>
      <c r="E2" s="113"/>
      <c r="F2" s="113"/>
      <c r="G2" s="118"/>
      <c r="H2" s="113"/>
      <c r="I2" s="113"/>
      <c r="J2" s="113"/>
      <c r="K2" s="113"/>
      <c r="L2" s="113"/>
      <c r="M2" s="113"/>
      <c r="N2" s="113"/>
      <c r="O2" s="113"/>
      <c r="P2" s="113"/>
      <c r="Q2" s="5" t="s">
        <v>361</v>
      </c>
    </row>
    <row r="3" spans="1:17" s="115" customFormat="1" ht="19.5" customHeight="1">
      <c r="A3" s="503" t="s">
        <v>375</v>
      </c>
      <c r="B3" s="503" t="s">
        <v>332</v>
      </c>
      <c r="C3" s="503" t="s">
        <v>360</v>
      </c>
      <c r="D3" s="531"/>
      <c r="E3" s="494" t="s">
        <v>385</v>
      </c>
      <c r="F3" s="494" t="s">
        <v>376</v>
      </c>
      <c r="G3" s="495" t="s">
        <v>236</v>
      </c>
      <c r="H3" s="498" t="s">
        <v>381</v>
      </c>
      <c r="I3" s="498"/>
      <c r="J3" s="498"/>
      <c r="K3" s="498"/>
      <c r="L3" s="498"/>
      <c r="M3" s="498"/>
      <c r="N3" s="498"/>
      <c r="O3" s="498"/>
      <c r="P3" s="499"/>
      <c r="Q3" s="494" t="s">
        <v>379</v>
      </c>
    </row>
    <row r="4" spans="1:17" s="115" customFormat="1" ht="19.5" customHeight="1">
      <c r="A4" s="503"/>
      <c r="B4" s="503"/>
      <c r="C4" s="503"/>
      <c r="D4" s="532"/>
      <c r="E4" s="494"/>
      <c r="F4" s="494"/>
      <c r="G4" s="496"/>
      <c r="H4" s="499" t="s">
        <v>237</v>
      </c>
      <c r="I4" s="494" t="s">
        <v>341</v>
      </c>
      <c r="J4" s="494"/>
      <c r="K4" s="494"/>
      <c r="L4" s="494"/>
      <c r="M4" s="494"/>
      <c r="N4" s="494" t="s">
        <v>187</v>
      </c>
      <c r="O4" s="494" t="s">
        <v>218</v>
      </c>
      <c r="P4" s="504" t="s">
        <v>238</v>
      </c>
      <c r="Q4" s="494"/>
    </row>
    <row r="5" spans="1:17" s="115" customFormat="1" ht="29.25" customHeight="1">
      <c r="A5" s="503"/>
      <c r="B5" s="503"/>
      <c r="C5" s="503"/>
      <c r="D5" s="532"/>
      <c r="E5" s="494"/>
      <c r="F5" s="494"/>
      <c r="G5" s="496"/>
      <c r="H5" s="499"/>
      <c r="I5" s="494" t="s">
        <v>390</v>
      </c>
      <c r="J5" s="494" t="s">
        <v>383</v>
      </c>
      <c r="K5" s="487" t="s">
        <v>391</v>
      </c>
      <c r="L5" s="488"/>
      <c r="M5" s="494" t="s">
        <v>384</v>
      </c>
      <c r="N5" s="494"/>
      <c r="O5" s="494"/>
      <c r="P5" s="505"/>
      <c r="Q5" s="494"/>
    </row>
    <row r="6" spans="1:17" s="115" customFormat="1" ht="19.5" customHeight="1">
      <c r="A6" s="503"/>
      <c r="B6" s="503"/>
      <c r="C6" s="503"/>
      <c r="D6" s="532"/>
      <c r="E6" s="494"/>
      <c r="F6" s="494"/>
      <c r="G6" s="496"/>
      <c r="H6" s="499"/>
      <c r="I6" s="494"/>
      <c r="J6" s="494"/>
      <c r="K6" s="489"/>
      <c r="L6" s="490"/>
      <c r="M6" s="494"/>
      <c r="N6" s="494"/>
      <c r="O6" s="494"/>
      <c r="P6" s="505"/>
      <c r="Q6" s="494"/>
    </row>
    <row r="7" spans="1:17" s="115" customFormat="1" ht="19.5" customHeight="1">
      <c r="A7" s="503"/>
      <c r="B7" s="503"/>
      <c r="C7" s="503"/>
      <c r="D7" s="533"/>
      <c r="E7" s="494"/>
      <c r="F7" s="494"/>
      <c r="G7" s="497"/>
      <c r="H7" s="499"/>
      <c r="I7" s="494"/>
      <c r="J7" s="494"/>
      <c r="K7" s="491"/>
      <c r="L7" s="492"/>
      <c r="M7" s="494"/>
      <c r="N7" s="494"/>
      <c r="O7" s="494"/>
      <c r="P7" s="506"/>
      <c r="Q7" s="494"/>
    </row>
    <row r="8" spans="1:17" ht="9" customHeight="1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9">
        <v>7</v>
      </c>
      <c r="H8" s="116">
        <v>8</v>
      </c>
      <c r="I8" s="116">
        <v>9</v>
      </c>
      <c r="J8" s="116">
        <v>10</v>
      </c>
      <c r="K8" s="500">
        <v>11</v>
      </c>
      <c r="L8" s="501"/>
      <c r="M8" s="116">
        <v>12</v>
      </c>
      <c r="N8" s="116">
        <v>13</v>
      </c>
      <c r="O8" s="116">
        <v>14</v>
      </c>
      <c r="P8" s="116">
        <v>15</v>
      </c>
      <c r="Q8" s="116">
        <v>16</v>
      </c>
    </row>
    <row r="9" spans="1:17" ht="181.5" customHeight="1">
      <c r="A9" s="121" t="s">
        <v>337</v>
      </c>
      <c r="B9" s="122">
        <v>900</v>
      </c>
      <c r="C9" s="122">
        <v>90001</v>
      </c>
      <c r="D9" s="345">
        <v>6010</v>
      </c>
      <c r="E9" s="106" t="s">
        <v>438</v>
      </c>
      <c r="F9" s="123">
        <v>2890000</v>
      </c>
      <c r="G9" s="123">
        <v>0</v>
      </c>
      <c r="H9" s="123">
        <v>965000</v>
      </c>
      <c r="I9" s="123">
        <v>0</v>
      </c>
      <c r="J9" s="123">
        <v>965000</v>
      </c>
      <c r="K9" s="124" t="s">
        <v>380</v>
      </c>
      <c r="L9" s="170"/>
      <c r="M9" s="123"/>
      <c r="N9" s="123">
        <v>965000</v>
      </c>
      <c r="O9" s="123">
        <v>960000</v>
      </c>
      <c r="P9" s="123">
        <v>0</v>
      </c>
      <c r="Q9" s="123" t="s">
        <v>159</v>
      </c>
    </row>
    <row r="10" spans="1:17" ht="22.5" customHeight="1">
      <c r="A10" s="493" t="s">
        <v>389</v>
      </c>
      <c r="B10" s="493"/>
      <c r="C10" s="493"/>
      <c r="D10" s="493"/>
      <c r="E10" s="493"/>
      <c r="F10" s="123">
        <f aca="true" t="shared" si="0" ref="F10:P10">SUM(F9:F9)</f>
        <v>2890000</v>
      </c>
      <c r="G10" s="123">
        <f t="shared" si="0"/>
        <v>0</v>
      </c>
      <c r="H10" s="123">
        <f t="shared" si="0"/>
        <v>965000</v>
      </c>
      <c r="I10" s="123">
        <f t="shared" si="0"/>
        <v>0</v>
      </c>
      <c r="J10" s="123">
        <f t="shared" si="0"/>
        <v>965000</v>
      </c>
      <c r="K10" s="123"/>
      <c r="L10" s="123">
        <f t="shared" si="0"/>
        <v>0</v>
      </c>
      <c r="M10" s="123">
        <f t="shared" si="0"/>
        <v>0</v>
      </c>
      <c r="N10" s="123">
        <f t="shared" si="0"/>
        <v>965000</v>
      </c>
      <c r="O10" s="123">
        <f t="shared" si="0"/>
        <v>960000</v>
      </c>
      <c r="P10" s="123">
        <f t="shared" si="0"/>
        <v>0</v>
      </c>
      <c r="Q10" s="125" t="s">
        <v>366</v>
      </c>
    </row>
    <row r="12" spans="1:11" ht="11.25">
      <c r="A12" s="114" t="s">
        <v>200</v>
      </c>
      <c r="K12" s="114" t="s">
        <v>169</v>
      </c>
    </row>
    <row r="13" ht="11.25">
      <c r="A13" s="114" t="s">
        <v>201</v>
      </c>
    </row>
    <row r="14" ht="11.25">
      <c r="A14" s="114" t="s">
        <v>202</v>
      </c>
    </row>
    <row r="15" ht="11.25">
      <c r="A15" s="114" t="s">
        <v>203</v>
      </c>
    </row>
    <row r="16" ht="11.25">
      <c r="A16" s="114" t="s">
        <v>204</v>
      </c>
    </row>
  </sheetData>
  <mergeCells count="21">
    <mergeCell ref="A10:E10"/>
    <mergeCell ref="I4:M4"/>
    <mergeCell ref="I5:I7"/>
    <mergeCell ref="J5:J7"/>
    <mergeCell ref="M5:M7"/>
    <mergeCell ref="G3:G7"/>
    <mergeCell ref="H3:P3"/>
    <mergeCell ref="P4:P7"/>
    <mergeCell ref="K8:L8"/>
    <mergeCell ref="F3:F7"/>
    <mergeCell ref="D3:D7"/>
    <mergeCell ref="O4:O7"/>
    <mergeCell ref="A1:Q1"/>
    <mergeCell ref="A3:A7"/>
    <mergeCell ref="B3:B7"/>
    <mergeCell ref="C3:C7"/>
    <mergeCell ref="E3:E7"/>
    <mergeCell ref="Q3:Q7"/>
    <mergeCell ref="H4:H7"/>
    <mergeCell ref="K5:L7"/>
    <mergeCell ref="N4:N7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90" r:id="rId1"/>
  <headerFooter alignWithMargins="0">
    <oddHeader>&amp;R&amp;9Załącznik Nr &amp;A
do uchwały  Nr XL/221/10
Rady Gminy w Skarżysku Kościelnym 
z dnia 27 stycznia 2010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"/>
  <dimension ref="A1:G134"/>
  <sheetViews>
    <sheetView zoomScale="75" zoomScaleNormal="75" workbookViewId="0" topLeftCell="A1">
      <selection activeCell="H7" sqref="H7"/>
    </sheetView>
  </sheetViews>
  <sheetFormatPr defaultColWidth="9.00390625" defaultRowHeight="12.75"/>
  <cols>
    <col min="1" max="1" width="3.375" style="30" customWidth="1"/>
    <col min="2" max="2" width="5.125" style="31" customWidth="1"/>
    <col min="3" max="3" width="8.125" style="31" customWidth="1"/>
    <col min="4" max="4" width="7.00390625" style="67" customWidth="1"/>
    <col min="5" max="5" width="39.75390625" style="32" customWidth="1"/>
    <col min="6" max="6" width="16.125" style="241" customWidth="1"/>
    <col min="7" max="7" width="16.125" style="242" customWidth="1"/>
    <col min="8" max="16384" width="9.125" style="30" customWidth="1"/>
  </cols>
  <sheetData>
    <row r="1" ht="15.75">
      <c r="E1" s="111"/>
    </row>
    <row r="2" spans="2:7" s="33" customFormat="1" ht="12.75">
      <c r="B2" s="34"/>
      <c r="C2" s="34"/>
      <c r="D2" s="68"/>
      <c r="E2" s="35"/>
      <c r="F2" s="243"/>
      <c r="G2" s="175"/>
    </row>
    <row r="3" spans="2:7" s="33" customFormat="1" ht="12.75">
      <c r="B3" s="36"/>
      <c r="C3" s="36"/>
      <c r="D3" s="69"/>
      <c r="E3" s="79"/>
      <c r="F3" s="244" t="s">
        <v>154</v>
      </c>
      <c r="G3" s="175"/>
    </row>
    <row r="4" spans="2:7" s="33" customFormat="1" ht="12.75">
      <c r="B4" s="34"/>
      <c r="C4" s="34"/>
      <c r="D4" s="68"/>
      <c r="E4" s="79"/>
      <c r="F4" s="244" t="s">
        <v>459</v>
      </c>
      <c r="G4" s="175"/>
    </row>
    <row r="5" spans="2:7" s="33" customFormat="1" ht="12.75">
      <c r="B5" s="34"/>
      <c r="C5" s="34"/>
      <c r="D5" s="68"/>
      <c r="E5" s="79"/>
      <c r="F5" s="244" t="s">
        <v>104</v>
      </c>
      <c r="G5" s="175"/>
    </row>
    <row r="6" spans="2:7" s="33" customFormat="1" ht="12.75">
      <c r="B6" s="34"/>
      <c r="C6" s="34"/>
      <c r="D6" s="68"/>
      <c r="E6" s="79"/>
      <c r="F6" s="244" t="s">
        <v>453</v>
      </c>
      <c r="G6" s="175"/>
    </row>
    <row r="7" spans="1:6" ht="16.5">
      <c r="A7" s="534" t="s">
        <v>235</v>
      </c>
      <c r="B7" s="534"/>
      <c r="C7" s="534"/>
      <c r="D7" s="534"/>
      <c r="E7" s="534"/>
      <c r="F7" s="534"/>
    </row>
    <row r="8" spans="1:7" ht="16.5">
      <c r="A8" s="37"/>
      <c r="B8" s="37"/>
      <c r="C8" s="37"/>
      <c r="D8" s="70"/>
      <c r="E8" s="37"/>
      <c r="F8" s="245"/>
      <c r="G8" s="245" t="s">
        <v>361</v>
      </c>
    </row>
    <row r="9" spans="1:7" s="38" customFormat="1" ht="10.5" customHeight="1">
      <c r="A9" s="538" t="s">
        <v>375</v>
      </c>
      <c r="B9" s="538" t="s">
        <v>332</v>
      </c>
      <c r="C9" s="555" t="s">
        <v>333</v>
      </c>
      <c r="D9" s="541" t="s">
        <v>334</v>
      </c>
      <c r="E9" s="539" t="s">
        <v>335</v>
      </c>
      <c r="F9" s="537" t="s">
        <v>160</v>
      </c>
      <c r="G9" s="543" t="s">
        <v>161</v>
      </c>
    </row>
    <row r="10" spans="1:7" s="38" customFormat="1" ht="21.75" customHeight="1">
      <c r="A10" s="538"/>
      <c r="B10" s="538"/>
      <c r="C10" s="556"/>
      <c r="D10" s="542"/>
      <c r="E10" s="540"/>
      <c r="F10" s="537"/>
      <c r="G10" s="543"/>
    </row>
    <row r="11" spans="1:7" s="41" customFormat="1" ht="12.75">
      <c r="A11" s="39">
        <v>1</v>
      </c>
      <c r="B11" s="40">
        <v>2</v>
      </c>
      <c r="C11" s="40">
        <v>3</v>
      </c>
      <c r="D11" s="110">
        <v>4</v>
      </c>
      <c r="E11" s="40">
        <v>5</v>
      </c>
      <c r="F11" s="284">
        <v>6</v>
      </c>
      <c r="G11" s="285">
        <v>7</v>
      </c>
    </row>
    <row r="12" spans="1:7" s="100" customFormat="1" ht="19.5" customHeight="1">
      <c r="A12" s="84">
        <v>1</v>
      </c>
      <c r="B12" s="282">
        <v>10</v>
      </c>
      <c r="C12" s="282"/>
      <c r="D12" s="283"/>
      <c r="E12" s="98" t="s">
        <v>397</v>
      </c>
      <c r="F12" s="253">
        <f>SUM(F13,F15)</f>
        <v>1350</v>
      </c>
      <c r="G12" s="281">
        <f>SUM(G13,G15)</f>
        <v>1623344</v>
      </c>
    </row>
    <row r="13" spans="1:7" s="89" customFormat="1" ht="31.5" customHeight="1">
      <c r="A13" s="198"/>
      <c r="B13" s="199"/>
      <c r="C13" s="239">
        <v>1010</v>
      </c>
      <c r="D13" s="200"/>
      <c r="E13" s="240" t="s">
        <v>329</v>
      </c>
      <c r="F13" s="250">
        <f>SUM(F14:F14)</f>
        <v>0</v>
      </c>
      <c r="G13" s="251">
        <f>SUM(G14:G14)</f>
        <v>1608344</v>
      </c>
    </row>
    <row r="14" spans="1:7" s="48" customFormat="1" ht="77.25" customHeight="1">
      <c r="A14" s="53"/>
      <c r="B14" s="55"/>
      <c r="C14" s="52"/>
      <c r="D14" s="71">
        <v>6298</v>
      </c>
      <c r="E14" s="54" t="s">
        <v>225</v>
      </c>
      <c r="F14" s="248"/>
      <c r="G14" s="249">
        <v>1608344</v>
      </c>
    </row>
    <row r="15" spans="1:7" s="89" customFormat="1" ht="19.5" customHeight="1">
      <c r="A15" s="198"/>
      <c r="B15" s="199"/>
      <c r="C15" s="239">
        <v>1095</v>
      </c>
      <c r="D15" s="200"/>
      <c r="E15" s="240" t="s">
        <v>398</v>
      </c>
      <c r="F15" s="250">
        <f>SUM(F16:F17)</f>
        <v>1350</v>
      </c>
      <c r="G15" s="251">
        <f>SUM(G16:G17)</f>
        <v>15000</v>
      </c>
    </row>
    <row r="16" spans="1:7" s="48" customFormat="1" ht="99" customHeight="1">
      <c r="A16" s="43"/>
      <c r="B16" s="49"/>
      <c r="C16" s="49"/>
      <c r="D16" s="193">
        <v>750</v>
      </c>
      <c r="E16" s="46" t="s">
        <v>428</v>
      </c>
      <c r="F16" s="252">
        <v>1350</v>
      </c>
      <c r="G16" s="249"/>
    </row>
    <row r="17" spans="1:7" s="48" customFormat="1" ht="47.25" customHeight="1">
      <c r="A17" s="132"/>
      <c r="B17" s="56"/>
      <c r="C17" s="133"/>
      <c r="D17" s="134">
        <v>770</v>
      </c>
      <c r="E17" s="135" t="s">
        <v>162</v>
      </c>
      <c r="F17" s="257"/>
      <c r="G17" s="258">
        <v>15000</v>
      </c>
    </row>
    <row r="18" spans="1:7" s="100" customFormat="1" ht="18" customHeight="1">
      <c r="A18" s="84">
        <v>2</v>
      </c>
      <c r="B18" s="88">
        <v>600</v>
      </c>
      <c r="C18" s="86"/>
      <c r="D18" s="87"/>
      <c r="E18" s="88" t="s">
        <v>423</v>
      </c>
      <c r="F18" s="253">
        <f>SUM(F19)</f>
        <v>0</v>
      </c>
      <c r="G18" s="281">
        <f>SUM(G19)</f>
        <v>435863</v>
      </c>
    </row>
    <row r="19" spans="1:7" s="290" customFormat="1" ht="15.75">
      <c r="A19" s="286"/>
      <c r="B19" s="287"/>
      <c r="C19" s="287">
        <v>60016</v>
      </c>
      <c r="D19" s="288"/>
      <c r="E19" s="289" t="s">
        <v>424</v>
      </c>
      <c r="F19" s="251">
        <f>SUM(F20:F21)</f>
        <v>0</v>
      </c>
      <c r="G19" s="251">
        <f>SUM(G20:G21)</f>
        <v>435863</v>
      </c>
    </row>
    <row r="20" spans="1:7" s="42" customFormat="1" ht="60" hidden="1">
      <c r="A20" s="53"/>
      <c r="B20" s="51"/>
      <c r="C20" s="65"/>
      <c r="D20" s="293">
        <v>6330</v>
      </c>
      <c r="E20" s="294" t="s">
        <v>330</v>
      </c>
      <c r="F20" s="246"/>
      <c r="G20" s="264">
        <v>0</v>
      </c>
    </row>
    <row r="21" spans="1:7" s="47" customFormat="1" ht="81" customHeight="1">
      <c r="A21" s="299"/>
      <c r="B21" s="51"/>
      <c r="C21" s="291"/>
      <c r="D21" s="134">
        <v>6298</v>
      </c>
      <c r="E21" s="135" t="s">
        <v>225</v>
      </c>
      <c r="F21" s="292"/>
      <c r="G21" s="255">
        <v>435863</v>
      </c>
    </row>
    <row r="22" spans="1:7" s="48" customFormat="1" ht="63.75" customHeight="1" hidden="1">
      <c r="A22" s="53"/>
      <c r="B22" s="55"/>
      <c r="C22" s="52"/>
      <c r="D22" s="71"/>
      <c r="E22" s="54" t="s">
        <v>425</v>
      </c>
      <c r="F22" s="254"/>
      <c r="G22" s="256"/>
    </row>
    <row r="23" spans="1:7" s="100" customFormat="1" ht="21" customHeight="1">
      <c r="A23" s="84">
        <v>3</v>
      </c>
      <c r="B23" s="85">
        <v>700</v>
      </c>
      <c r="C23" s="86"/>
      <c r="D23" s="87"/>
      <c r="E23" s="88" t="s">
        <v>399</v>
      </c>
      <c r="F23" s="295">
        <f>SUM(F24)</f>
        <v>31375</v>
      </c>
      <c r="G23" s="295">
        <f>SUM(G24)</f>
        <v>0</v>
      </c>
    </row>
    <row r="24" spans="1:7" s="97" customFormat="1" ht="34.5" customHeight="1">
      <c r="A24" s="296"/>
      <c r="B24" s="287"/>
      <c r="C24" s="297">
        <v>70005</v>
      </c>
      <c r="D24" s="288"/>
      <c r="E24" s="298" t="s">
        <v>183</v>
      </c>
      <c r="F24" s="251">
        <f>SUM(F25,F27,F29,F30)</f>
        <v>31375</v>
      </c>
      <c r="G24" s="251">
        <f>SUM(G25,G27,G29,G30)</f>
        <v>0</v>
      </c>
    </row>
    <row r="25" spans="1:7" s="48" customFormat="1" ht="15.75" customHeight="1">
      <c r="A25" s="53"/>
      <c r="B25" s="535"/>
      <c r="C25" s="52"/>
      <c r="D25" s="71">
        <v>470</v>
      </c>
      <c r="E25" s="557" t="s">
        <v>226</v>
      </c>
      <c r="F25" s="248">
        <v>9</v>
      </c>
      <c r="G25" s="249"/>
    </row>
    <row r="26" spans="1:7" s="48" customFormat="1" ht="18.75" customHeight="1">
      <c r="A26" s="53"/>
      <c r="B26" s="536"/>
      <c r="C26" s="66"/>
      <c r="D26" s="72"/>
      <c r="E26" s="557"/>
      <c r="F26" s="248"/>
      <c r="G26" s="249"/>
    </row>
    <row r="27" spans="1:7" s="48" customFormat="1" ht="15.75">
      <c r="A27" s="53"/>
      <c r="B27" s="536"/>
      <c r="C27" s="66"/>
      <c r="D27" s="194">
        <v>750</v>
      </c>
      <c r="E27" s="557" t="s">
        <v>428</v>
      </c>
      <c r="F27" s="248">
        <v>31346</v>
      </c>
      <c r="G27" s="249"/>
    </row>
    <row r="28" spans="1:7" s="48" customFormat="1" ht="72.75" customHeight="1">
      <c r="A28" s="53"/>
      <c r="B28" s="55"/>
      <c r="C28" s="52"/>
      <c r="D28" s="71"/>
      <c r="E28" s="557"/>
      <c r="F28" s="248"/>
      <c r="G28" s="249"/>
    </row>
    <row r="29" spans="1:7" s="48" customFormat="1" ht="45" hidden="1">
      <c r="A29" s="53"/>
      <c r="B29" s="55"/>
      <c r="C29" s="52"/>
      <c r="D29" s="71">
        <v>770</v>
      </c>
      <c r="E29" s="54" t="s">
        <v>162</v>
      </c>
      <c r="F29" s="248"/>
      <c r="G29" s="249">
        <v>0</v>
      </c>
    </row>
    <row r="30" spans="1:7" s="48" customFormat="1" ht="18" customHeight="1">
      <c r="A30" s="192"/>
      <c r="B30" s="51"/>
      <c r="C30" s="291"/>
      <c r="D30" s="75">
        <v>920</v>
      </c>
      <c r="E30" s="553" t="s">
        <v>308</v>
      </c>
      <c r="F30" s="257">
        <v>20</v>
      </c>
      <c r="G30" s="258"/>
    </row>
    <row r="31" spans="1:7" s="48" customFormat="1" ht="14.25" customHeight="1" hidden="1">
      <c r="A31" s="53"/>
      <c r="B31" s="55"/>
      <c r="C31" s="56"/>
      <c r="D31" s="75"/>
      <c r="E31" s="554"/>
      <c r="F31" s="257"/>
      <c r="G31" s="259"/>
    </row>
    <row r="32" spans="1:7" s="42" customFormat="1" ht="15.75">
      <c r="A32" s="324">
        <v>4</v>
      </c>
      <c r="B32" s="325">
        <v>750</v>
      </c>
      <c r="C32" s="326"/>
      <c r="D32" s="327"/>
      <c r="E32" s="325" t="s">
        <v>400</v>
      </c>
      <c r="F32" s="328">
        <f>SUM(F34,F37)</f>
        <v>49775</v>
      </c>
      <c r="G32" s="329">
        <f>SUM(G34,G37)</f>
        <v>0</v>
      </c>
    </row>
    <row r="33" spans="1:7" s="42" customFormat="1" ht="15.75" hidden="1">
      <c r="A33" s="53"/>
      <c r="B33" s="51"/>
      <c r="C33" s="65"/>
      <c r="D33" s="314"/>
      <c r="E33" s="55"/>
      <c r="F33" s="315"/>
      <c r="G33" s="261"/>
    </row>
    <row r="34" spans="1:7" s="89" customFormat="1" ht="21" customHeight="1">
      <c r="A34" s="296"/>
      <c r="B34" s="305"/>
      <c r="C34" s="305">
        <v>75011</v>
      </c>
      <c r="D34" s="308"/>
      <c r="E34" s="298" t="s">
        <v>418</v>
      </c>
      <c r="F34" s="313">
        <f>SUM(F35:F36)</f>
        <v>41775</v>
      </c>
      <c r="G34" s="251">
        <f>SUM(G35:G36)</f>
        <v>0</v>
      </c>
    </row>
    <row r="35" spans="1:7" s="48" customFormat="1" ht="73.5" customHeight="1">
      <c r="A35" s="300"/>
      <c r="B35" s="51"/>
      <c r="C35" s="51"/>
      <c r="D35" s="73">
        <v>2010</v>
      </c>
      <c r="E35" s="57" t="s">
        <v>230</v>
      </c>
      <c r="F35" s="264">
        <v>41775</v>
      </c>
      <c r="G35" s="249"/>
    </row>
    <row r="36" spans="1:7" s="48" customFormat="1" ht="65.25" customHeight="1" hidden="1">
      <c r="A36" s="53"/>
      <c r="B36" s="62"/>
      <c r="C36" s="62"/>
      <c r="D36" s="195">
        <v>2360</v>
      </c>
      <c r="E36" s="54" t="s">
        <v>227</v>
      </c>
      <c r="F36" s="262">
        <v>0</v>
      </c>
      <c r="G36" s="249"/>
    </row>
    <row r="37" spans="1:7" s="97" customFormat="1" ht="32.25" customHeight="1">
      <c r="A37" s="296"/>
      <c r="B37" s="287"/>
      <c r="C37" s="307">
        <v>75023</v>
      </c>
      <c r="D37" s="308"/>
      <c r="E37" s="309" t="s">
        <v>108</v>
      </c>
      <c r="F37" s="251">
        <f>SUM(F38:F38)</f>
        <v>8000</v>
      </c>
      <c r="G37" s="251">
        <f>SUM(G38:G38)</f>
        <v>0</v>
      </c>
    </row>
    <row r="38" spans="1:7" s="48" customFormat="1" ht="18.75" customHeight="1">
      <c r="A38" s="132"/>
      <c r="B38" s="56"/>
      <c r="C38" s="143"/>
      <c r="D38" s="75">
        <v>970</v>
      </c>
      <c r="E38" s="135" t="s">
        <v>430</v>
      </c>
      <c r="F38" s="257">
        <v>8000</v>
      </c>
      <c r="G38" s="258"/>
    </row>
    <row r="39" spans="1:7" s="42" customFormat="1" ht="51" customHeight="1">
      <c r="A39" s="301">
        <v>5</v>
      </c>
      <c r="B39" s="302">
        <v>751</v>
      </c>
      <c r="C39" s="303"/>
      <c r="D39" s="304"/>
      <c r="E39" s="83" t="s">
        <v>419</v>
      </c>
      <c r="F39" s="247">
        <f>SUM(F40,F42)</f>
        <v>5253</v>
      </c>
      <c r="G39" s="247">
        <f>SUM(G40,G42)</f>
        <v>0</v>
      </c>
    </row>
    <row r="40" spans="1:7" s="89" customFormat="1" ht="38.25" customHeight="1">
      <c r="A40" s="296"/>
      <c r="B40" s="305"/>
      <c r="C40" s="305">
        <v>75101</v>
      </c>
      <c r="D40" s="306"/>
      <c r="E40" s="289" t="s">
        <v>420</v>
      </c>
      <c r="F40" s="250">
        <f>SUM(F41)</f>
        <v>1077</v>
      </c>
      <c r="G40" s="251">
        <f>SUM(G41)</f>
        <v>0</v>
      </c>
    </row>
    <row r="41" spans="1:7" s="48" customFormat="1" ht="75.75" customHeight="1">
      <c r="A41" s="132"/>
      <c r="B41" s="291"/>
      <c r="C41" s="139"/>
      <c r="D41" s="311">
        <v>2010</v>
      </c>
      <c r="E41" s="58" t="s">
        <v>165</v>
      </c>
      <c r="F41" s="312">
        <v>1077</v>
      </c>
      <c r="G41" s="258"/>
    </row>
    <row r="42" spans="1:7" s="89" customFormat="1" ht="38.25" customHeight="1">
      <c r="A42" s="296"/>
      <c r="B42" s="305"/>
      <c r="C42" s="305">
        <v>75109</v>
      </c>
      <c r="D42" s="306"/>
      <c r="E42" s="289"/>
      <c r="F42" s="250">
        <f>SUM(F43)</f>
        <v>4176</v>
      </c>
      <c r="G42" s="251">
        <f>SUM(G43)</f>
        <v>0</v>
      </c>
    </row>
    <row r="43" spans="1:7" s="48" customFormat="1" ht="75.75" customHeight="1">
      <c r="A43" s="132"/>
      <c r="B43" s="291"/>
      <c r="C43" s="139"/>
      <c r="D43" s="311">
        <v>2010</v>
      </c>
      <c r="E43" s="58" t="s">
        <v>165</v>
      </c>
      <c r="F43" s="312">
        <v>4176</v>
      </c>
      <c r="G43" s="258"/>
    </row>
    <row r="44" spans="1:7" s="91" customFormat="1" ht="69" customHeight="1">
      <c r="A44" s="84">
        <v>6</v>
      </c>
      <c r="B44" s="88">
        <v>756</v>
      </c>
      <c r="C44" s="86"/>
      <c r="D44" s="87"/>
      <c r="E44" s="88" t="s">
        <v>228</v>
      </c>
      <c r="F44" s="253">
        <f>SUM(F47,F53,F63,F67)</f>
        <v>2836063</v>
      </c>
      <c r="G44" s="295">
        <f>SUM(G47,G53,G63,G67)</f>
        <v>0</v>
      </c>
    </row>
    <row r="45" spans="1:7" s="100" customFormat="1" ht="33.75" customHeight="1" hidden="1">
      <c r="A45" s="141"/>
      <c r="B45" s="93"/>
      <c r="C45" s="140">
        <v>75601</v>
      </c>
      <c r="D45" s="101"/>
      <c r="E45" s="96" t="s">
        <v>147</v>
      </c>
      <c r="F45" s="247">
        <f>SUM(F46)</f>
        <v>0</v>
      </c>
      <c r="G45" s="247">
        <f>SUM(G46)</f>
        <v>0</v>
      </c>
    </row>
    <row r="46" spans="1:7" s="48" customFormat="1" ht="45" customHeight="1" hidden="1">
      <c r="A46" s="137"/>
      <c r="B46" s="136"/>
      <c r="C46" s="55"/>
      <c r="D46" s="74">
        <v>350</v>
      </c>
      <c r="E46" s="57" t="s">
        <v>184</v>
      </c>
      <c r="F46" s="248">
        <v>0</v>
      </c>
      <c r="G46" s="249"/>
    </row>
    <row r="47" spans="1:7" s="89" customFormat="1" ht="86.25" customHeight="1">
      <c r="A47" s="316"/>
      <c r="B47" s="287"/>
      <c r="C47" s="287">
        <v>75615</v>
      </c>
      <c r="D47" s="288"/>
      <c r="E47" s="298" t="s">
        <v>401</v>
      </c>
      <c r="F47" s="251">
        <f>SUM(F48:F52)</f>
        <v>734650</v>
      </c>
      <c r="G47" s="251">
        <f>SUM(G48:G52)</f>
        <v>0</v>
      </c>
    </row>
    <row r="48" spans="1:7" s="48" customFormat="1" ht="18" customHeight="1">
      <c r="A48" s="59"/>
      <c r="B48" s="55"/>
      <c r="C48" s="52"/>
      <c r="D48" s="71">
        <v>310</v>
      </c>
      <c r="E48" s="54" t="s">
        <v>130</v>
      </c>
      <c r="F48" s="248">
        <v>700000</v>
      </c>
      <c r="G48" s="249"/>
    </row>
    <row r="49" spans="1:7" s="48" customFormat="1" ht="15.75">
      <c r="A49" s="59"/>
      <c r="B49" s="55"/>
      <c r="C49" s="52"/>
      <c r="D49" s="71">
        <v>320</v>
      </c>
      <c r="E49" s="54" t="s">
        <v>131</v>
      </c>
      <c r="F49" s="248">
        <v>4000</v>
      </c>
      <c r="G49" s="249"/>
    </row>
    <row r="50" spans="1:7" s="48" customFormat="1" ht="15.75">
      <c r="A50" s="59"/>
      <c r="B50" s="55"/>
      <c r="C50" s="52"/>
      <c r="D50" s="71">
        <v>330</v>
      </c>
      <c r="E50" s="54" t="s">
        <v>132</v>
      </c>
      <c r="F50" s="248">
        <v>30600</v>
      </c>
      <c r="G50" s="249"/>
    </row>
    <row r="51" spans="1:7" s="48" customFormat="1" ht="15.75" hidden="1">
      <c r="A51" s="59"/>
      <c r="B51" s="55"/>
      <c r="C51" s="52"/>
      <c r="D51" s="71">
        <v>500</v>
      </c>
      <c r="E51" s="54" t="s">
        <v>140</v>
      </c>
      <c r="F51" s="248">
        <v>0</v>
      </c>
      <c r="G51" s="249"/>
    </row>
    <row r="52" spans="1:7" s="48" customFormat="1" ht="33.75" customHeight="1">
      <c r="A52" s="330"/>
      <c r="B52" s="56"/>
      <c r="C52" s="133"/>
      <c r="D52" s="134">
        <v>910</v>
      </c>
      <c r="E52" s="135" t="s">
        <v>429</v>
      </c>
      <c r="F52" s="257">
        <v>50</v>
      </c>
      <c r="G52" s="258"/>
    </row>
    <row r="53" spans="1:7" s="89" customFormat="1" ht="81" customHeight="1">
      <c r="A53" s="316"/>
      <c r="B53" s="287"/>
      <c r="C53" s="287">
        <v>75616</v>
      </c>
      <c r="D53" s="288"/>
      <c r="E53" s="298" t="s">
        <v>402</v>
      </c>
      <c r="F53" s="251">
        <f>SUM(F54:F62)</f>
        <v>327000</v>
      </c>
      <c r="G53" s="251">
        <f>SUM(G54:G62)</f>
        <v>0</v>
      </c>
    </row>
    <row r="54" spans="1:7" s="48" customFormat="1" ht="17.25" customHeight="1">
      <c r="A54" s="59"/>
      <c r="B54" s="55"/>
      <c r="C54" s="52"/>
      <c r="D54" s="71">
        <v>310</v>
      </c>
      <c r="E54" s="54" t="s">
        <v>146</v>
      </c>
      <c r="F54" s="248">
        <v>163000</v>
      </c>
      <c r="G54" s="249"/>
    </row>
    <row r="55" spans="1:7" s="48" customFormat="1" ht="15.75">
      <c r="A55" s="59"/>
      <c r="B55" s="55"/>
      <c r="C55" s="52"/>
      <c r="D55" s="71">
        <v>320</v>
      </c>
      <c r="E55" s="54" t="s">
        <v>145</v>
      </c>
      <c r="F55" s="248">
        <v>76000</v>
      </c>
      <c r="G55" s="249"/>
    </row>
    <row r="56" spans="1:7" s="48" customFormat="1" ht="18" customHeight="1">
      <c r="A56" s="59"/>
      <c r="B56" s="55"/>
      <c r="C56" s="52"/>
      <c r="D56" s="71">
        <v>330</v>
      </c>
      <c r="E56" s="54" t="s">
        <v>144</v>
      </c>
      <c r="F56" s="248">
        <v>4800</v>
      </c>
      <c r="G56" s="249"/>
    </row>
    <row r="57" spans="1:7" s="48" customFormat="1" ht="18" customHeight="1">
      <c r="A57" s="59"/>
      <c r="B57" s="55"/>
      <c r="C57" s="52"/>
      <c r="D57" s="71">
        <v>340</v>
      </c>
      <c r="E57" s="54" t="s">
        <v>143</v>
      </c>
      <c r="F57" s="248">
        <v>27000</v>
      </c>
      <c r="G57" s="249"/>
    </row>
    <row r="58" spans="1:7" s="48" customFormat="1" ht="18" customHeight="1">
      <c r="A58" s="59"/>
      <c r="B58" s="55"/>
      <c r="C58" s="52"/>
      <c r="D58" s="71">
        <v>360</v>
      </c>
      <c r="E58" s="54" t="s">
        <v>142</v>
      </c>
      <c r="F58" s="248">
        <v>5000</v>
      </c>
      <c r="G58" s="249"/>
    </row>
    <row r="59" spans="1:7" s="48" customFormat="1" ht="18.75" customHeight="1">
      <c r="A59" s="330"/>
      <c r="B59" s="56"/>
      <c r="C59" s="133"/>
      <c r="D59" s="134">
        <v>370</v>
      </c>
      <c r="E59" s="135" t="s">
        <v>168</v>
      </c>
      <c r="F59" s="257">
        <v>100</v>
      </c>
      <c r="G59" s="258"/>
    </row>
    <row r="60" spans="1:7" s="48" customFormat="1" ht="19.5" customHeight="1">
      <c r="A60" s="59"/>
      <c r="B60" s="55"/>
      <c r="C60" s="52"/>
      <c r="D60" s="71">
        <v>430</v>
      </c>
      <c r="E60" s="54" t="s">
        <v>164</v>
      </c>
      <c r="F60" s="248">
        <v>100</v>
      </c>
      <c r="G60" s="249"/>
    </row>
    <row r="61" spans="1:7" s="48" customFormat="1" ht="18" customHeight="1">
      <c r="A61" s="59"/>
      <c r="B61" s="55"/>
      <c r="C61" s="52"/>
      <c r="D61" s="71">
        <v>500</v>
      </c>
      <c r="E61" s="54" t="s">
        <v>140</v>
      </c>
      <c r="F61" s="248">
        <v>50000</v>
      </c>
      <c r="G61" s="249"/>
    </row>
    <row r="62" spans="1:7" s="48" customFormat="1" ht="30">
      <c r="A62" s="59"/>
      <c r="B62" s="55"/>
      <c r="C62" s="52"/>
      <c r="D62" s="71">
        <v>910</v>
      </c>
      <c r="E62" s="54" t="s">
        <v>141</v>
      </c>
      <c r="F62" s="248">
        <v>1000</v>
      </c>
      <c r="G62" s="249"/>
    </row>
    <row r="63" spans="1:7" s="89" customFormat="1" ht="48.75" customHeight="1">
      <c r="A63" s="316"/>
      <c r="B63" s="287"/>
      <c r="C63" s="287">
        <v>75618</v>
      </c>
      <c r="D63" s="288"/>
      <c r="E63" s="298" t="s">
        <v>403</v>
      </c>
      <c r="F63" s="251">
        <f>SUM(F64:F66)</f>
        <v>36000</v>
      </c>
      <c r="G63" s="251">
        <f>SUM(G64:G66)</f>
        <v>0</v>
      </c>
    </row>
    <row r="64" spans="1:7" s="48" customFormat="1" ht="19.5" customHeight="1">
      <c r="A64" s="59"/>
      <c r="B64" s="55"/>
      <c r="C64" s="52"/>
      <c r="D64" s="71">
        <v>410</v>
      </c>
      <c r="E64" s="54" t="s">
        <v>139</v>
      </c>
      <c r="F64" s="248">
        <v>8000</v>
      </c>
      <c r="G64" s="249"/>
    </row>
    <row r="65" spans="1:7" s="47" customFormat="1" ht="31.5" customHeight="1">
      <c r="A65" s="60"/>
      <c r="B65" s="51"/>
      <c r="C65" s="65"/>
      <c r="D65" s="71">
        <v>480</v>
      </c>
      <c r="E65" s="54" t="s">
        <v>163</v>
      </c>
      <c r="F65" s="248">
        <v>28000</v>
      </c>
      <c r="G65" s="265"/>
    </row>
    <row r="66" spans="1:7" s="48" customFormat="1" ht="57.75" customHeight="1" hidden="1">
      <c r="A66" s="137"/>
      <c r="B66" s="55"/>
      <c r="C66" s="55"/>
      <c r="D66" s="73">
        <v>490</v>
      </c>
      <c r="E66" s="57" t="s">
        <v>229</v>
      </c>
      <c r="F66" s="248">
        <v>0</v>
      </c>
      <c r="G66" s="249"/>
    </row>
    <row r="67" spans="1:7" s="89" customFormat="1" ht="31.5">
      <c r="A67" s="317"/>
      <c r="B67" s="287"/>
      <c r="C67" s="287">
        <v>75621</v>
      </c>
      <c r="D67" s="308"/>
      <c r="E67" s="298" t="s">
        <v>404</v>
      </c>
      <c r="F67" s="251">
        <f>SUM(F68:F69)</f>
        <v>1738413</v>
      </c>
      <c r="G67" s="251">
        <f>SUM(G68:G69)</f>
        <v>0</v>
      </c>
    </row>
    <row r="68" spans="1:7" s="100" customFormat="1" ht="15.75">
      <c r="A68" s="141"/>
      <c r="B68" s="94"/>
      <c r="C68" s="94"/>
      <c r="D68" s="71">
        <v>10</v>
      </c>
      <c r="E68" s="189" t="s">
        <v>138</v>
      </c>
      <c r="F68" s="262">
        <v>1737213</v>
      </c>
      <c r="G68" s="266"/>
    </row>
    <row r="69" spans="1:7" s="48" customFormat="1" ht="18" customHeight="1">
      <c r="A69" s="190"/>
      <c r="B69" s="133"/>
      <c r="C69" s="133"/>
      <c r="D69" s="134">
        <v>20</v>
      </c>
      <c r="E69" s="191" t="s">
        <v>156</v>
      </c>
      <c r="F69" s="267">
        <v>1200</v>
      </c>
      <c r="G69" s="258"/>
    </row>
    <row r="70" spans="1:7" s="100" customFormat="1" ht="15.75">
      <c r="A70" s="84">
        <v>7</v>
      </c>
      <c r="B70" s="98">
        <v>758</v>
      </c>
      <c r="C70" s="98"/>
      <c r="D70" s="99"/>
      <c r="E70" s="98" t="s">
        <v>405</v>
      </c>
      <c r="F70" s="295">
        <f>SUM(F71,F74,F76,F78)</f>
        <v>7111210</v>
      </c>
      <c r="G70" s="295">
        <f>SUM(G71,G74,G76,G78)</f>
        <v>0</v>
      </c>
    </row>
    <row r="71" spans="1:7" s="89" customFormat="1" ht="33.75" customHeight="1">
      <c r="A71" s="296"/>
      <c r="B71" s="305"/>
      <c r="C71" s="305">
        <v>75801</v>
      </c>
      <c r="D71" s="306"/>
      <c r="E71" s="289" t="s">
        <v>415</v>
      </c>
      <c r="F71" s="251">
        <f>SUM(F72)</f>
        <v>3812271</v>
      </c>
      <c r="G71" s="251">
        <f>SUM(G72)</f>
        <v>0</v>
      </c>
    </row>
    <row r="72" spans="1:7" s="47" customFormat="1" ht="15.75" customHeight="1">
      <c r="A72" s="50"/>
      <c r="B72" s="61"/>
      <c r="C72" s="61"/>
      <c r="D72" s="74">
        <v>2920</v>
      </c>
      <c r="E72" s="553" t="s">
        <v>133</v>
      </c>
      <c r="F72" s="264">
        <v>3812271</v>
      </c>
      <c r="G72" s="265"/>
    </row>
    <row r="73" spans="1:7" s="48" customFormat="1" ht="15.75" hidden="1">
      <c r="A73" s="53"/>
      <c r="B73" s="62"/>
      <c r="C73" s="62"/>
      <c r="D73" s="74"/>
      <c r="E73" s="553"/>
      <c r="F73" s="248"/>
      <c r="G73" s="249"/>
    </row>
    <row r="74" spans="1:7" s="89" customFormat="1" ht="32.25" customHeight="1">
      <c r="A74" s="296"/>
      <c r="B74" s="305"/>
      <c r="C74" s="305">
        <v>75807</v>
      </c>
      <c r="D74" s="306"/>
      <c r="E74" s="289" t="s">
        <v>416</v>
      </c>
      <c r="F74" s="251">
        <f>SUM(F75)</f>
        <v>3158231</v>
      </c>
      <c r="G74" s="251">
        <f>SUM(G75)</f>
        <v>0</v>
      </c>
    </row>
    <row r="75" spans="1:7" s="48" customFormat="1" ht="18" customHeight="1">
      <c r="A75" s="53"/>
      <c r="B75" s="62"/>
      <c r="C75" s="62"/>
      <c r="D75" s="74">
        <v>2920</v>
      </c>
      <c r="E75" s="57" t="s">
        <v>133</v>
      </c>
      <c r="F75" s="248">
        <v>3158231</v>
      </c>
      <c r="G75" s="249"/>
    </row>
    <row r="76" spans="1:7" s="89" customFormat="1" ht="15.75">
      <c r="A76" s="296"/>
      <c r="B76" s="305"/>
      <c r="C76" s="305">
        <v>75814</v>
      </c>
      <c r="D76" s="306"/>
      <c r="E76" s="289" t="s">
        <v>406</v>
      </c>
      <c r="F76" s="251">
        <f>SUM(F77)</f>
        <v>20000</v>
      </c>
      <c r="G76" s="251">
        <f>SUM(G77)</f>
        <v>0</v>
      </c>
    </row>
    <row r="77" spans="1:7" s="47" customFormat="1" ht="15.75">
      <c r="A77" s="50"/>
      <c r="B77" s="62"/>
      <c r="C77" s="62"/>
      <c r="D77" s="74">
        <v>920</v>
      </c>
      <c r="E77" s="318" t="s">
        <v>137</v>
      </c>
      <c r="F77" s="262">
        <v>20000</v>
      </c>
      <c r="G77" s="319"/>
    </row>
    <row r="78" spans="1:7" s="89" customFormat="1" ht="33.75" customHeight="1">
      <c r="A78" s="296"/>
      <c r="B78" s="305"/>
      <c r="C78" s="305">
        <v>75831</v>
      </c>
      <c r="D78" s="306"/>
      <c r="E78" s="289" t="s">
        <v>417</v>
      </c>
      <c r="F78" s="251">
        <f>SUM(F79)</f>
        <v>120708</v>
      </c>
      <c r="G78" s="251">
        <f>SUM(G79)</f>
        <v>0</v>
      </c>
    </row>
    <row r="79" spans="1:7" s="47" customFormat="1" ht="19.5" customHeight="1">
      <c r="A79" s="299"/>
      <c r="B79" s="63"/>
      <c r="C79" s="63"/>
      <c r="D79" s="76">
        <v>2920</v>
      </c>
      <c r="E79" s="82" t="s">
        <v>133</v>
      </c>
      <c r="F79" s="257">
        <v>120708</v>
      </c>
      <c r="G79" s="268"/>
    </row>
    <row r="80" spans="1:7" s="42" customFormat="1" ht="15.75">
      <c r="A80" s="45">
        <v>8</v>
      </c>
      <c r="B80" s="44">
        <v>801</v>
      </c>
      <c r="C80" s="80"/>
      <c r="D80" s="81"/>
      <c r="E80" s="44" t="s">
        <v>407</v>
      </c>
      <c r="F80" s="295">
        <f>SUM(F81,F86,F89)</f>
        <v>118045</v>
      </c>
      <c r="G80" s="295">
        <f>SUM(G81,G86,G89)</f>
        <v>451577</v>
      </c>
    </row>
    <row r="81" spans="1:7" s="89" customFormat="1" ht="15.75">
      <c r="A81" s="378"/>
      <c r="B81" s="379"/>
      <c r="C81" s="379">
        <v>80101</v>
      </c>
      <c r="D81" s="380"/>
      <c r="E81" s="381" t="s">
        <v>408</v>
      </c>
      <c r="F81" s="382">
        <f>SUM(F82:F85)</f>
        <v>17755</v>
      </c>
      <c r="G81" s="382">
        <f>SUM(G82:G85)</f>
        <v>451577</v>
      </c>
    </row>
    <row r="82" spans="1:7" s="47" customFormat="1" ht="89.25" customHeight="1">
      <c r="A82" s="50"/>
      <c r="B82" s="51"/>
      <c r="C82" s="51"/>
      <c r="D82" s="73">
        <v>750</v>
      </c>
      <c r="E82" s="57" t="s">
        <v>428</v>
      </c>
      <c r="F82" s="264">
        <v>13755</v>
      </c>
      <c r="G82" s="265"/>
    </row>
    <row r="83" spans="1:7" s="47" customFormat="1" ht="89.25" customHeight="1">
      <c r="A83" s="50"/>
      <c r="B83" s="51"/>
      <c r="C83" s="65"/>
      <c r="D83" s="71">
        <v>960</v>
      </c>
      <c r="E83" s="54" t="s">
        <v>446</v>
      </c>
      <c r="F83" s="323">
        <v>4000</v>
      </c>
      <c r="G83" s="265"/>
    </row>
    <row r="84" spans="1:7" s="47" customFormat="1" ht="60.75" customHeight="1">
      <c r="A84" s="50"/>
      <c r="B84" s="51"/>
      <c r="C84" s="65"/>
      <c r="D84" s="71">
        <v>6330</v>
      </c>
      <c r="E84" s="54" t="s">
        <v>307</v>
      </c>
      <c r="F84" s="323"/>
      <c r="G84" s="272">
        <v>19936</v>
      </c>
    </row>
    <row r="85" spans="1:7" s="47" customFormat="1" ht="78.75" customHeight="1">
      <c r="A85" s="50"/>
      <c r="B85" s="51"/>
      <c r="C85" s="65"/>
      <c r="D85" s="71">
        <v>6298</v>
      </c>
      <c r="E85" s="54" t="s">
        <v>224</v>
      </c>
      <c r="F85" s="269"/>
      <c r="G85" s="272">
        <v>431641</v>
      </c>
    </row>
    <row r="86" spans="1:7" s="89" customFormat="1" ht="15.75">
      <c r="A86" s="296"/>
      <c r="B86" s="287"/>
      <c r="C86" s="287">
        <v>80104</v>
      </c>
      <c r="D86" s="288"/>
      <c r="E86" s="298" t="s">
        <v>120</v>
      </c>
      <c r="F86" s="251">
        <f>SUM(F87:F88)</f>
        <v>70900</v>
      </c>
      <c r="G86" s="251">
        <f>SUM(G87:G88)</f>
        <v>0</v>
      </c>
    </row>
    <row r="87" spans="1:7" s="47" customFormat="1" ht="15.75">
      <c r="A87" s="138"/>
      <c r="B87" s="56"/>
      <c r="C87" s="133"/>
      <c r="D87" s="134">
        <v>690</v>
      </c>
      <c r="E87" s="135" t="s">
        <v>136</v>
      </c>
      <c r="F87" s="312">
        <v>31000</v>
      </c>
      <c r="G87" s="268"/>
    </row>
    <row r="88" spans="1:7" s="48" customFormat="1" ht="15.75">
      <c r="A88" s="53"/>
      <c r="B88" s="55"/>
      <c r="C88" s="52"/>
      <c r="D88" s="71">
        <v>830</v>
      </c>
      <c r="E88" s="54" t="s">
        <v>134</v>
      </c>
      <c r="F88" s="248">
        <v>39900</v>
      </c>
      <c r="G88" s="249"/>
    </row>
    <row r="89" spans="1:7" s="89" customFormat="1" ht="15.75">
      <c r="A89" s="296"/>
      <c r="B89" s="305"/>
      <c r="C89" s="287">
        <v>80148</v>
      </c>
      <c r="D89" s="288"/>
      <c r="E89" s="298" t="s">
        <v>194</v>
      </c>
      <c r="F89" s="251">
        <f>SUM(F90:F91)</f>
        <v>29390</v>
      </c>
      <c r="G89" s="251">
        <f>SUM(G90:G91)</f>
        <v>0</v>
      </c>
    </row>
    <row r="90" spans="1:7" s="47" customFormat="1" ht="15.75" hidden="1">
      <c r="A90" s="50"/>
      <c r="B90" s="55"/>
      <c r="C90" s="52"/>
      <c r="D90" s="71">
        <v>690</v>
      </c>
      <c r="E90" s="54" t="s">
        <v>136</v>
      </c>
      <c r="F90" s="264">
        <v>0</v>
      </c>
      <c r="G90" s="265"/>
    </row>
    <row r="91" spans="1:7" s="48" customFormat="1" ht="15.75">
      <c r="A91" s="132"/>
      <c r="B91" s="56"/>
      <c r="C91" s="133"/>
      <c r="D91" s="134">
        <v>830</v>
      </c>
      <c r="E91" s="135" t="s">
        <v>134</v>
      </c>
      <c r="F91" s="257">
        <v>29390</v>
      </c>
      <c r="G91" s="258"/>
    </row>
    <row r="92" spans="1:7" s="42" customFormat="1" ht="15.75">
      <c r="A92" s="45">
        <v>9</v>
      </c>
      <c r="B92" s="44">
        <v>852</v>
      </c>
      <c r="C92" s="80"/>
      <c r="D92" s="81"/>
      <c r="E92" s="44" t="s">
        <v>410</v>
      </c>
      <c r="F92" s="295">
        <f>SUM(F93,F97,F99,F101,F103,F105)</f>
        <v>2432620</v>
      </c>
      <c r="G92" s="295">
        <f>SUM(G93,G97,G99,G101:G103,G105)</f>
        <v>0</v>
      </c>
    </row>
    <row r="93" spans="1:7" s="89" customFormat="1" ht="66.75" customHeight="1">
      <c r="A93" s="296"/>
      <c r="B93" s="287"/>
      <c r="C93" s="287">
        <v>85212</v>
      </c>
      <c r="D93" s="288"/>
      <c r="E93" s="298" t="s">
        <v>328</v>
      </c>
      <c r="F93" s="251">
        <f>SUM(F94:F96)</f>
        <v>2138036</v>
      </c>
      <c r="G93" s="251">
        <f>SUM(G94:G96)</f>
        <v>0</v>
      </c>
    </row>
    <row r="94" spans="1:7" s="47" customFormat="1" ht="48" customHeight="1">
      <c r="A94" s="50"/>
      <c r="B94" s="51"/>
      <c r="C94" s="65"/>
      <c r="D94" s="71">
        <v>900</v>
      </c>
      <c r="E94" s="54" t="s">
        <v>326</v>
      </c>
      <c r="F94" s="264">
        <v>500</v>
      </c>
      <c r="G94" s="265"/>
    </row>
    <row r="95" spans="1:7" s="47" customFormat="1" ht="75" customHeight="1">
      <c r="A95" s="50"/>
      <c r="B95" s="51"/>
      <c r="C95" s="65"/>
      <c r="D95" s="71">
        <v>2010</v>
      </c>
      <c r="E95" s="54" t="s">
        <v>230</v>
      </c>
      <c r="F95" s="264">
        <v>2132536</v>
      </c>
      <c r="G95" s="265"/>
    </row>
    <row r="96" spans="1:7" s="47" customFormat="1" ht="62.25" customHeight="1">
      <c r="A96" s="138"/>
      <c r="B96" s="291"/>
      <c r="C96" s="139"/>
      <c r="D96" s="134">
        <v>2910</v>
      </c>
      <c r="E96" s="135" t="s">
        <v>327</v>
      </c>
      <c r="F96" s="312">
        <v>5000</v>
      </c>
      <c r="G96" s="268"/>
    </row>
    <row r="97" spans="1:7" s="89" customFormat="1" ht="95.25" customHeight="1">
      <c r="A97" s="296"/>
      <c r="B97" s="287"/>
      <c r="C97" s="287">
        <v>85213</v>
      </c>
      <c r="D97" s="288"/>
      <c r="E97" s="298" t="s">
        <v>231</v>
      </c>
      <c r="F97" s="251">
        <f>SUM(F98)</f>
        <v>10179</v>
      </c>
      <c r="G97" s="251">
        <f>SUM(G98)</f>
        <v>0</v>
      </c>
    </row>
    <row r="98" spans="1:7" s="47" customFormat="1" ht="50.25" customHeight="1">
      <c r="A98" s="50"/>
      <c r="B98" s="51"/>
      <c r="C98" s="65"/>
      <c r="D98" s="71">
        <v>2030</v>
      </c>
      <c r="E98" s="54" t="s">
        <v>152</v>
      </c>
      <c r="F98" s="264">
        <v>10179</v>
      </c>
      <c r="G98" s="265"/>
    </row>
    <row r="99" spans="1:7" s="89" customFormat="1" ht="37.5" customHeight="1">
      <c r="A99" s="296"/>
      <c r="B99" s="287"/>
      <c r="C99" s="287">
        <v>85214</v>
      </c>
      <c r="D99" s="288"/>
      <c r="E99" s="298" t="s">
        <v>148</v>
      </c>
      <c r="F99" s="251">
        <f>SUM(F100)</f>
        <v>132400</v>
      </c>
      <c r="G99" s="251">
        <f>SUM(G100)</f>
        <v>0</v>
      </c>
    </row>
    <row r="100" spans="1:7" s="47" customFormat="1" ht="48" customHeight="1">
      <c r="A100" s="50"/>
      <c r="B100" s="51"/>
      <c r="C100" s="65"/>
      <c r="D100" s="71">
        <v>2030</v>
      </c>
      <c r="E100" s="54" t="s">
        <v>152</v>
      </c>
      <c r="F100" s="264">
        <v>132400</v>
      </c>
      <c r="G100" s="265"/>
    </row>
    <row r="101" spans="1:7" s="89" customFormat="1" ht="17.25" customHeight="1">
      <c r="A101" s="296"/>
      <c r="B101" s="287"/>
      <c r="C101" s="287">
        <v>85216</v>
      </c>
      <c r="D101" s="288"/>
      <c r="E101" s="298" t="s">
        <v>298</v>
      </c>
      <c r="F101" s="251">
        <f>SUM(F102)</f>
        <v>74952</v>
      </c>
      <c r="G101" s="251">
        <f>SUM(G102)</f>
        <v>0</v>
      </c>
    </row>
    <row r="102" spans="1:7" s="47" customFormat="1" ht="48" customHeight="1">
      <c r="A102" s="50"/>
      <c r="B102" s="51"/>
      <c r="C102" s="65"/>
      <c r="D102" s="71">
        <v>2030</v>
      </c>
      <c r="E102" s="54" t="s">
        <v>152</v>
      </c>
      <c r="F102" s="264">
        <v>74952</v>
      </c>
      <c r="G102" s="265"/>
    </row>
    <row r="103" spans="1:7" s="89" customFormat="1" ht="18.75" customHeight="1">
      <c r="A103" s="296"/>
      <c r="B103" s="287"/>
      <c r="C103" s="287">
        <v>85219</v>
      </c>
      <c r="D103" s="288"/>
      <c r="E103" s="298" t="s">
        <v>421</v>
      </c>
      <c r="F103" s="251">
        <f>SUM(F104)</f>
        <v>65053</v>
      </c>
      <c r="G103" s="251">
        <f>SUM(G104)</f>
        <v>0</v>
      </c>
    </row>
    <row r="104" spans="1:7" s="47" customFormat="1" ht="42.75" customHeight="1">
      <c r="A104" s="50"/>
      <c r="B104" s="51"/>
      <c r="C104" s="65"/>
      <c r="D104" s="71">
        <v>2030</v>
      </c>
      <c r="E104" s="54" t="s">
        <v>153</v>
      </c>
      <c r="F104" s="264">
        <v>65053</v>
      </c>
      <c r="G104" s="265"/>
    </row>
    <row r="105" spans="1:7" s="89" customFormat="1" ht="31.5">
      <c r="A105" s="296"/>
      <c r="B105" s="287"/>
      <c r="C105" s="287">
        <v>85228</v>
      </c>
      <c r="D105" s="308"/>
      <c r="E105" s="310" t="s">
        <v>411</v>
      </c>
      <c r="F105" s="251">
        <f>SUM(F106)</f>
        <v>12000</v>
      </c>
      <c r="G105" s="251">
        <f>SUM(G106)</f>
        <v>0</v>
      </c>
    </row>
    <row r="106" spans="1:7" s="47" customFormat="1" ht="15.75">
      <c r="A106" s="138"/>
      <c r="B106" s="291"/>
      <c r="C106" s="291"/>
      <c r="D106" s="75">
        <v>830</v>
      </c>
      <c r="E106" s="58" t="s">
        <v>135</v>
      </c>
      <c r="F106" s="257">
        <v>12000</v>
      </c>
      <c r="G106" s="320"/>
    </row>
    <row r="107" spans="1:7" s="42" customFormat="1" ht="15.75" hidden="1">
      <c r="A107" s="45" t="s">
        <v>353</v>
      </c>
      <c r="B107" s="44">
        <v>854</v>
      </c>
      <c r="C107" s="80"/>
      <c r="D107" s="81"/>
      <c r="E107" s="44" t="s">
        <v>412</v>
      </c>
      <c r="F107" s="260"/>
      <c r="G107" s="261"/>
    </row>
    <row r="108" spans="1:7" s="89" customFormat="1" ht="15.75" hidden="1">
      <c r="A108" s="92"/>
      <c r="B108" s="93"/>
      <c r="C108" s="93">
        <v>85401</v>
      </c>
      <c r="D108" s="102"/>
      <c r="E108" s="96" t="s">
        <v>413</v>
      </c>
      <c r="F108" s="270">
        <f>SUM(F109)</f>
        <v>0</v>
      </c>
      <c r="G108" s="270">
        <f>SUM(G109)</f>
        <v>0</v>
      </c>
    </row>
    <row r="109" spans="1:7" s="47" customFormat="1" ht="15.75" hidden="1">
      <c r="A109" s="50"/>
      <c r="B109" s="51"/>
      <c r="C109" s="65"/>
      <c r="D109" s="71">
        <v>830</v>
      </c>
      <c r="E109" s="54" t="s">
        <v>134</v>
      </c>
      <c r="F109" s="264">
        <v>0</v>
      </c>
      <c r="G109" s="268"/>
    </row>
    <row r="110" spans="1:7" s="47" customFormat="1" ht="20.25" customHeight="1" hidden="1">
      <c r="A110" s="550" t="s">
        <v>414</v>
      </c>
      <c r="B110" s="551"/>
      <c r="C110" s="551"/>
      <c r="D110" s="551"/>
      <c r="E110" s="552"/>
      <c r="F110" s="271">
        <f>SUM(F109)</f>
        <v>0</v>
      </c>
      <c r="G110" s="271">
        <f>SUM(G109)</f>
        <v>0</v>
      </c>
    </row>
    <row r="111" spans="1:7" s="42" customFormat="1" ht="33" customHeight="1">
      <c r="A111" s="45">
        <v>10</v>
      </c>
      <c r="B111" s="44">
        <v>853</v>
      </c>
      <c r="C111" s="80"/>
      <c r="D111" s="81"/>
      <c r="E111" s="44" t="s">
        <v>426</v>
      </c>
      <c r="F111" s="295">
        <f>SUM(F112)</f>
        <v>414214</v>
      </c>
      <c r="G111" s="295">
        <f>SUM(G112)</f>
        <v>0</v>
      </c>
    </row>
    <row r="112" spans="1:7" s="89" customFormat="1" ht="15.75" customHeight="1">
      <c r="A112" s="296"/>
      <c r="B112" s="287"/>
      <c r="C112" s="287">
        <v>85395</v>
      </c>
      <c r="D112" s="288"/>
      <c r="E112" s="298" t="s">
        <v>398</v>
      </c>
      <c r="F112" s="251">
        <f>SUM(F113:F114)</f>
        <v>414214</v>
      </c>
      <c r="G112" s="251">
        <f>SUM(G113:G114)</f>
        <v>0</v>
      </c>
    </row>
    <row r="113" spans="1:7" s="47" customFormat="1" ht="63.75" customHeight="1">
      <c r="A113" s="50"/>
      <c r="B113" s="61"/>
      <c r="C113" s="61"/>
      <c r="D113" s="74">
        <v>2339</v>
      </c>
      <c r="E113" s="318" t="s">
        <v>436</v>
      </c>
      <c r="F113" s="323">
        <v>48548</v>
      </c>
      <c r="G113" s="272"/>
    </row>
    <row r="114" spans="1:7" s="47" customFormat="1" ht="64.5" customHeight="1">
      <c r="A114" s="138"/>
      <c r="B114" s="291"/>
      <c r="C114" s="139"/>
      <c r="D114" s="134">
        <v>2708</v>
      </c>
      <c r="E114" s="135" t="s">
        <v>437</v>
      </c>
      <c r="F114" s="312">
        <v>365666</v>
      </c>
      <c r="G114" s="255"/>
    </row>
    <row r="115" spans="1:7" s="89" customFormat="1" ht="36.75" customHeight="1">
      <c r="A115" s="84">
        <v>11</v>
      </c>
      <c r="B115" s="88">
        <v>900</v>
      </c>
      <c r="C115" s="86"/>
      <c r="D115" s="87"/>
      <c r="E115" s="88" t="s">
        <v>427</v>
      </c>
      <c r="F115" s="295">
        <f>SUM(F116)</f>
        <v>3627.77</v>
      </c>
      <c r="G115" s="295">
        <f>SUM(G116)</f>
        <v>0</v>
      </c>
    </row>
    <row r="116" spans="1:7" s="89" customFormat="1" ht="51.75" customHeight="1">
      <c r="A116" s="296"/>
      <c r="B116" s="287"/>
      <c r="C116" s="287">
        <v>90019</v>
      </c>
      <c r="D116" s="288"/>
      <c r="E116" s="298" t="s">
        <v>444</v>
      </c>
      <c r="F116" s="251">
        <f>SUM(F117:F118)</f>
        <v>3627.77</v>
      </c>
      <c r="G116" s="251">
        <f>SUM(G117:G118)</f>
        <v>0</v>
      </c>
    </row>
    <row r="117" spans="1:7" s="100" customFormat="1" ht="18.75" customHeight="1">
      <c r="A117" s="92"/>
      <c r="B117" s="93"/>
      <c r="C117" s="94"/>
      <c r="D117" s="338">
        <v>690</v>
      </c>
      <c r="E117" s="318" t="s">
        <v>445</v>
      </c>
      <c r="F117" s="264">
        <v>2200</v>
      </c>
      <c r="G117" s="264"/>
    </row>
    <row r="118" spans="1:7" s="47" customFormat="1" ht="21" customHeight="1">
      <c r="A118" s="138"/>
      <c r="B118" s="291"/>
      <c r="C118" s="139"/>
      <c r="D118" s="337">
        <v>970</v>
      </c>
      <c r="E118" s="135" t="s">
        <v>430</v>
      </c>
      <c r="F118" s="312">
        <v>1427.77</v>
      </c>
      <c r="G118" s="255">
        <v>0</v>
      </c>
    </row>
    <row r="119" spans="1:7" s="89" customFormat="1" ht="36.75" customHeight="1">
      <c r="A119" s="84">
        <v>12</v>
      </c>
      <c r="B119" s="88">
        <v>921</v>
      </c>
      <c r="C119" s="86"/>
      <c r="D119" s="87"/>
      <c r="E119" s="88" t="s">
        <v>125</v>
      </c>
      <c r="F119" s="295">
        <f>SUM(F120)</f>
        <v>0</v>
      </c>
      <c r="G119" s="295">
        <f>SUM(G120)</f>
        <v>1132500</v>
      </c>
    </row>
    <row r="120" spans="1:7" s="89" customFormat="1" ht="18.75" customHeight="1">
      <c r="A120" s="296"/>
      <c r="B120" s="287"/>
      <c r="C120" s="287">
        <v>92105</v>
      </c>
      <c r="D120" s="288"/>
      <c r="E120" s="298" t="s">
        <v>126</v>
      </c>
      <c r="F120" s="251">
        <f>SUM(F121)</f>
        <v>0</v>
      </c>
      <c r="G120" s="251">
        <f>SUM(G121)</f>
        <v>1132500</v>
      </c>
    </row>
    <row r="121" spans="1:7" s="47" customFormat="1" ht="77.25" customHeight="1">
      <c r="A121" s="138"/>
      <c r="B121" s="291"/>
      <c r="C121" s="139"/>
      <c r="D121" s="134">
        <v>6298</v>
      </c>
      <c r="E121" s="135" t="s">
        <v>224</v>
      </c>
      <c r="F121" s="312">
        <v>0</v>
      </c>
      <c r="G121" s="255">
        <v>1132500</v>
      </c>
    </row>
    <row r="122" spans="1:7" s="42" customFormat="1" ht="18" customHeight="1">
      <c r="A122" s="45">
        <v>13</v>
      </c>
      <c r="B122" s="44">
        <v>926</v>
      </c>
      <c r="C122" s="80"/>
      <c r="D122" s="81"/>
      <c r="E122" s="44" t="s">
        <v>127</v>
      </c>
      <c r="F122" s="295">
        <f>SUM(F123)</f>
        <v>0</v>
      </c>
      <c r="G122" s="295">
        <f>SUM(G123)</f>
        <v>1070620</v>
      </c>
    </row>
    <row r="123" spans="1:7" s="89" customFormat="1" ht="15.75" customHeight="1">
      <c r="A123" s="296"/>
      <c r="B123" s="287"/>
      <c r="C123" s="287">
        <v>92695</v>
      </c>
      <c r="D123" s="288"/>
      <c r="E123" s="298" t="s">
        <v>398</v>
      </c>
      <c r="F123" s="251">
        <f>SUM(F124)</f>
        <v>0</v>
      </c>
      <c r="G123" s="251">
        <f>SUM(G124)</f>
        <v>1070620</v>
      </c>
    </row>
    <row r="124" spans="1:7" s="47" customFormat="1" ht="79.5" customHeight="1">
      <c r="A124" s="50"/>
      <c r="B124" s="51"/>
      <c r="C124" s="65"/>
      <c r="D124" s="71">
        <v>6298</v>
      </c>
      <c r="E124" s="54" t="s">
        <v>224</v>
      </c>
      <c r="F124" s="264">
        <v>0</v>
      </c>
      <c r="G124" s="255">
        <v>1070620</v>
      </c>
    </row>
    <row r="125" spans="1:7" s="47" customFormat="1" ht="27.75" customHeight="1" hidden="1">
      <c r="A125" s="544" t="s">
        <v>422</v>
      </c>
      <c r="B125" s="545"/>
      <c r="C125" s="545"/>
      <c r="D125" s="545"/>
      <c r="E125" s="546"/>
      <c r="F125" s="271">
        <f>SUM(F130)</f>
        <v>0</v>
      </c>
      <c r="G125" s="271">
        <f>SUM(G130)</f>
        <v>0</v>
      </c>
    </row>
    <row r="126" spans="1:7" s="42" customFormat="1" ht="18" customHeight="1" hidden="1">
      <c r="A126" s="45" t="s">
        <v>337</v>
      </c>
      <c r="B126" s="44">
        <v>801</v>
      </c>
      <c r="C126" s="80"/>
      <c r="D126" s="81"/>
      <c r="E126" s="44" t="s">
        <v>407</v>
      </c>
      <c r="F126" s="260"/>
      <c r="G126" s="273"/>
    </row>
    <row r="127" spans="1:7" s="89" customFormat="1" ht="18.75" customHeight="1" hidden="1">
      <c r="A127" s="92"/>
      <c r="B127" s="93"/>
      <c r="C127" s="93">
        <v>80101</v>
      </c>
      <c r="D127" s="95"/>
      <c r="E127" s="96" t="s">
        <v>408</v>
      </c>
      <c r="F127" s="247">
        <f>SUM(F128,F129)</f>
        <v>0</v>
      </c>
      <c r="G127" s="263">
        <f>SUM(G128,G129)</f>
        <v>0</v>
      </c>
    </row>
    <row r="128" spans="1:7" s="42" customFormat="1" ht="115.5" customHeight="1" hidden="1">
      <c r="A128" s="132"/>
      <c r="B128" s="56"/>
      <c r="C128" s="133"/>
      <c r="D128" s="134">
        <v>2708</v>
      </c>
      <c r="E128" s="161" t="s">
        <v>185</v>
      </c>
      <c r="F128" s="257">
        <v>0</v>
      </c>
      <c r="G128" s="274"/>
    </row>
    <row r="129" spans="1:7" s="47" customFormat="1" ht="129.75" customHeight="1" hidden="1">
      <c r="A129" s="50"/>
      <c r="B129" s="51"/>
      <c r="C129" s="65"/>
      <c r="D129" s="71">
        <v>2709</v>
      </c>
      <c r="E129" s="144" t="s">
        <v>186</v>
      </c>
      <c r="F129" s="264">
        <v>0</v>
      </c>
      <c r="G129" s="275"/>
    </row>
    <row r="130" spans="1:7" s="47" customFormat="1" ht="16.5" customHeight="1" hidden="1">
      <c r="A130" s="550" t="s">
        <v>409</v>
      </c>
      <c r="B130" s="551"/>
      <c r="C130" s="551"/>
      <c r="D130" s="551"/>
      <c r="E130" s="552"/>
      <c r="F130" s="271">
        <f>SUM(F127)</f>
        <v>0</v>
      </c>
      <c r="G130" s="271">
        <f>SUM(G127)</f>
        <v>0</v>
      </c>
    </row>
    <row r="131" spans="1:7" s="90" customFormat="1" ht="15.75">
      <c r="A131" s="547" t="s">
        <v>121</v>
      </c>
      <c r="B131" s="548"/>
      <c r="C131" s="548"/>
      <c r="D131" s="548"/>
      <c r="E131" s="549"/>
      <c r="F131" s="276">
        <f>SUM(F12,F18,F23,F32,F39,F44,F70,F80,F92,F111,F115,F119,F122)</f>
        <v>13003532.77</v>
      </c>
      <c r="G131" s="276">
        <f>SUM(G12,G18,G23,G32,G39,G44,G70,G80,G92,G111,G115,G119,G122)</f>
        <v>4713904</v>
      </c>
    </row>
    <row r="132" spans="2:4" ht="15.75">
      <c r="B132" s="64"/>
      <c r="C132" s="64"/>
      <c r="D132" s="77"/>
    </row>
    <row r="133" spans="2:4" ht="15.75">
      <c r="B133" s="64"/>
      <c r="C133" s="64"/>
      <c r="D133" s="77"/>
    </row>
    <row r="134" spans="2:4" ht="15.75">
      <c r="B134" s="64"/>
      <c r="C134" s="64"/>
      <c r="D134" s="77"/>
    </row>
  </sheetData>
  <mergeCells count="17">
    <mergeCell ref="G9:G10"/>
    <mergeCell ref="A125:E125"/>
    <mergeCell ref="A131:E131"/>
    <mergeCell ref="A130:E130"/>
    <mergeCell ref="A110:E110"/>
    <mergeCell ref="E30:E31"/>
    <mergeCell ref="E72:E73"/>
    <mergeCell ref="C9:C10"/>
    <mergeCell ref="E27:E28"/>
    <mergeCell ref="E25:E26"/>
    <mergeCell ref="A7:F7"/>
    <mergeCell ref="B25:B27"/>
    <mergeCell ref="F9:F10"/>
    <mergeCell ref="A9:A10"/>
    <mergeCell ref="B9:B10"/>
    <mergeCell ref="E9:E10"/>
    <mergeCell ref="D9:D10"/>
  </mergeCells>
  <printOptions/>
  <pageMargins left="0.5905511811023623" right="0" top="0.5905511811023623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2010-02-01T08:45:52Z</cp:lastPrinted>
  <dcterms:created xsi:type="dcterms:W3CDTF">1998-12-09T13:02:10Z</dcterms:created>
  <dcterms:modified xsi:type="dcterms:W3CDTF">2010-02-01T08:46:03Z</dcterms:modified>
  <cp:category/>
  <cp:version/>
  <cp:contentType/>
  <cp:contentStatus/>
</cp:coreProperties>
</file>