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8"/>
  </bookViews>
  <sheets>
    <sheet name="ZAŁ 3  " sheetId="1" r:id="rId1"/>
    <sheet name="ZAŁ 11" sheetId="2" r:id="rId2"/>
    <sheet name="ZAŁ 5" sheetId="3" r:id="rId3"/>
    <sheet name="ZAŁ 8" sheetId="4" r:id="rId4"/>
    <sheet name="ZAŁ 7" sheetId="5" r:id="rId5"/>
    <sheet name="ZAŁ 4" sheetId="6" r:id="rId6"/>
    <sheet name="ZAŁ 6" sheetId="7" r:id="rId7"/>
    <sheet name="ZAL 9" sheetId="8" r:id="rId8"/>
    <sheet name="ZAŁ 10" sheetId="9" r:id="rId9"/>
    <sheet name="Arkusz1" sheetId="10" state="hidden" r:id="rId10"/>
  </sheets>
  <definedNames>
    <definedName name="_xlnm.Print_Titles" localSheetId="1">'ZAŁ 11'!$1:$4</definedName>
    <definedName name="_xlnm.Print_Titles" localSheetId="0">'ZAŁ 3  '!$2:$8</definedName>
    <definedName name="_xlnm.Print_Titles" localSheetId="2">'ZAŁ 5'!$5:$9</definedName>
    <definedName name="_xlnm.Print_Titles" localSheetId="3">'ZAŁ 8'!$4:$8</definedName>
  </definedNames>
  <calcPr fullCalcOnLoad="1"/>
</workbook>
</file>

<file path=xl/sharedStrings.xml><?xml version="1.0" encoding="utf-8"?>
<sst xmlns="http://schemas.openxmlformats.org/spreadsheetml/2006/main" count="593" uniqueCount="270">
  <si>
    <t>Dotacje ogółem</t>
  </si>
  <si>
    <t>inwestycje i zakupy inwestycyjne</t>
  </si>
  <si>
    <t>wydatki na programy finansowane z udziałem środków, o których mowa w art. 5 ust. 1 pkt 2 i 3</t>
  </si>
  <si>
    <t>wynagrodzenia i składki od nich naliczane</t>
  </si>
  <si>
    <t>§ 941 do 944</t>
  </si>
  <si>
    <t xml:space="preserve">Kwota </t>
  </si>
  <si>
    <t>Dochody ogółem</t>
  </si>
  <si>
    <t>L.p.</t>
  </si>
  <si>
    <t>Budowa oświetlenia ulicznego</t>
  </si>
  <si>
    <t>Urząd Gminy</t>
  </si>
  <si>
    <t>`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</si>
  <si>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</si>
  <si>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</si>
  <si>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</si>
  <si>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</si>
  <si>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</si>
  <si>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</si>
  <si>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- środki z budżetu j.s.t.</t>
  </si>
  <si>
    <t>- środki z budżetu krajowego</t>
  </si>
  <si>
    <t>- środki z UE oraz innych źródeł zagranicznych</t>
  </si>
  <si>
    <t xml:space="preserve"> 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</si>
  <si>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</si>
  <si>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</si>
  <si>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</si>
  <si>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</si>
  <si>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</si>
  <si>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</si>
  <si>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</si>
  <si>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 xml:space="preserve">Program:   Program Operacyjny Kapitał Ludzki </t>
  </si>
  <si>
    <t>2008-2013</t>
  </si>
  <si>
    <t>GOPS</t>
  </si>
  <si>
    <t>Priorytet VII:  Promocja integracji społecznej</t>
  </si>
  <si>
    <t>Projekt: "Od marginalizacji do aktywizacji - eliminowanie wykluczenia społecznego  w Gminie Skarżysko Kościelne"</t>
  </si>
  <si>
    <t>Urzad Gminy</t>
  </si>
  <si>
    <t xml:space="preserve">Priorytet </t>
  </si>
  <si>
    <t xml:space="preserve">Działanie:Odnowa i Rozwój Wsi </t>
  </si>
  <si>
    <t xml:space="preserve">Program:   Program Rozwoju Obszarów Wiejskich na lata 2007 - 2013 </t>
  </si>
  <si>
    <t xml:space="preserve">Program:  Regionalny  Program Operacyjny Województwa Świętokrzyskiego na lata 2007 - 2013 </t>
  </si>
  <si>
    <t>Dotacja podmiotowa z budżetu dla jednostek niezaliczanych do sektora finansów publicznych  - Stowarzyszenia OSP</t>
  </si>
  <si>
    <t>Wykup papierów wartościowych ( obligacji komunalnych)</t>
  </si>
  <si>
    <t>Szkoła Podstawowa Majków</t>
  </si>
  <si>
    <t>Jednostka budżetowa realizująca zadanie</t>
  </si>
  <si>
    <t>Grupa wydatków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</si>
  <si>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</si>
  <si>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</si>
  <si>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</si>
  <si>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</si>
  <si>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</si>
  <si>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</si>
  <si>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</si>
  <si>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Sołectwo: Skarżysko Kościelne</t>
  </si>
  <si>
    <t>majątkowe</t>
  </si>
  <si>
    <t>bieżące</t>
  </si>
  <si>
    <t>2009-2012</t>
  </si>
  <si>
    <t>Działanie:</t>
  </si>
  <si>
    <t>Projekt: "Budowa sieci kanalizacji sanitarnej z przykanalikami do granic nieruchomości wraz z przepompowniami ścieków i zasilaniem elektrycznym przepompowni w miejscowości Michałów"</t>
  </si>
  <si>
    <t>2009-2011</t>
  </si>
  <si>
    <t>Zespół Szkół Publicznych w Skarżysku Kościelnym</t>
  </si>
  <si>
    <t>Projekt: "Bądź aktywny możesz wygrać"</t>
  </si>
  <si>
    <t>Priorytet IX: Rozwój wykształcenia i kompetencji w regionach</t>
  </si>
  <si>
    <t>Działanie 9.1 Wyrównywanie szans edukacyjnych i zapewnienie wysokiej jakości usług edukacyjnych świadczonych w systemie oświaty, Poddziałanie 9.1.2 Wyrównywanie szans edukacyjnych uczniów z grup o utrudnionym dostępie do edukacji oraz zmniejszanie różnic w jakości usług edukacyjnych</t>
  </si>
  <si>
    <t>Dotacja podmiotowa dla SPZOZ na realizację programu "Szczepienia przeciwko HPV- szczepienia dzieci w wieku 11-12 lat"</t>
  </si>
  <si>
    <t>Szkoła Podstawowa w Grzybowej Górze</t>
  </si>
  <si>
    <t>Dotacja podmiotowa dla SPZOZ na realizację programu "Zapobieganie chorobom zakaźnym- szczepienia ochronne u pacjentów SPZOZ powyżej 75 roku życia przeciw grypie, u dzieci w wieku szkolnym szczepienia przeciwko meningokokom"</t>
  </si>
  <si>
    <t>A.</t>
  </si>
  <si>
    <t>B.</t>
  </si>
  <si>
    <t>C.</t>
  </si>
  <si>
    <t>D.</t>
  </si>
  <si>
    <t>2010-2011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</si>
  <si>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</si>
  <si>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</si>
  <si>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</si>
  <si>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</si>
  <si>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</si>
  <si>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</si>
  <si>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</si>
  <si>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</si>
  <si>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</si>
  <si>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</si>
  <si>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</si>
  <si>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</si>
  <si>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</si>
  <si>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</si>
  <si>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</si>
  <si>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</si>
  <si>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</si>
  <si>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</si>
  <si>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</si>
  <si>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</si>
  <si>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</si>
  <si>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</si>
  <si>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</si>
  <si>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</si>
  <si>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</si>
  <si>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</si>
  <si>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</si>
  <si>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</si>
  <si>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Rozdz.</t>
  </si>
  <si>
    <t>w złotych</t>
  </si>
  <si>
    <t>Nazwa zadania</t>
  </si>
  <si>
    <t>Kwota dotacji</t>
  </si>
  <si>
    <t>§ 991</t>
  </si>
  <si>
    <t>x</t>
  </si>
  <si>
    <t>9.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</si>
  <si>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</si>
  <si>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</si>
  <si>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</si>
  <si>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</si>
  <si>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</si>
  <si>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</si>
  <si>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</si>
  <si>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</si>
  <si>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</si>
  <si>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</si>
  <si>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</si>
  <si>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</si>
  <si>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</si>
  <si>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</si>
  <si>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z tego:</t>
  </si>
  <si>
    <t>kredyty
i pożyczki</t>
  </si>
  <si>
    <t>środki wymienione
w art. 5 ust. 1 pkt 2 i 3 u.f.p.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</si>
  <si>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</si>
  <si>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</si>
  <si>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</si>
  <si>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</si>
  <si>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dochody własne jst</t>
  </si>
  <si>
    <t>dotacje i środki pochodzące z innych  źr.*</t>
  </si>
  <si>
    <t>dotacje i środki pochodzące
z innych  źr.*</t>
  </si>
  <si>
    <t>Przelewy z rachunku lokat</t>
  </si>
  <si>
    <t>Inne źródła (wolne środki)</t>
  </si>
  <si>
    <t>Nazwa zadania inwestycyjnego</t>
  </si>
  <si>
    <t>Działanie 7.1 Rozwój i upowszechnianie aktywnej integracji, Poddziałanie 7.1.1. Rozwój i upowszechnianie aktywnej integracji przez ośrodki pomocy społecznej</t>
  </si>
  <si>
    <t>Dotacja podmiotowa z budżetu dla Samorządowej  Instytucji Kultury- Biblioteki Gminnej</t>
  </si>
  <si>
    <t>I. Dotacje dla jednostek sektora finansów publicznych</t>
  </si>
  <si>
    <t>II. Dotacje dla jednostek spoza sektora finansów publicznych</t>
  </si>
  <si>
    <t>Inne papiery wartościowe (obligacje komunalne)</t>
  </si>
  <si>
    <t>SPZOZ</t>
  </si>
  <si>
    <t>Zadania inwestycyjne roczne w 2011 r.</t>
  </si>
  <si>
    <t>kredyty i pożyczki zaciągnięte na realizację zadania pod refundację wydatków</t>
  </si>
  <si>
    <t>Limity wydatków na wieloletnie przedsięwzięcia planowane do poniesienia  w  2011 roku</t>
  </si>
  <si>
    <t>Nazwa przedsięwzięcia</t>
  </si>
  <si>
    <t>rok budżetowy 2011 (7+8+10+11)</t>
  </si>
  <si>
    <t>Przychody i rozchody budżetu w 2011 r.</t>
  </si>
  <si>
    <t>Dotacje celowe  w 2011 r.</t>
  </si>
  <si>
    <t>Dotacja podmiotowa dla SPZOZ na realizację programu "Zapobieganie chorobom zakaźnym- bezpłatne szczepienia ochronne przeciw grypie dla pacjentów SPZOZ po 60 roku życia oraz szczepienia grupy  dzieci w wieku szkolnym  przeciwko meningokokom"</t>
  </si>
  <si>
    <t>Dotacje podmiotowe w 2011 r.</t>
  </si>
  <si>
    <t>Zadania jednostek pomocniczych w ramach funduszu sołeckiego w 2011 roku</t>
  </si>
  <si>
    <t>Dochody i wydatki związane z realizacją zadań z zakresu administracji rządowej i innych zadań zleconych odrębnymi ustawami w  2011 r.</t>
  </si>
  <si>
    <t>w  złotych</t>
  </si>
  <si>
    <t>Wydatki
na 2011 r.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</si>
  <si>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</si>
  <si>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</si>
  <si>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</si>
  <si>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</si>
  <si>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</si>
  <si>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</si>
  <si>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zakup i objęcie akcji i udziałów</t>
  </si>
  <si>
    <t>wniesienie wkładów do spółek prawa handlowego</t>
  </si>
  <si>
    <t>wydatki związane z realizacją statutowych zadań</t>
  </si>
  <si>
    <t>Dochody i wydatki związane z realizacją zadań realizowanych na podstawie porozumień (umów) między jednostkami samorządu terytorialnego w 2011 r.</t>
  </si>
  <si>
    <t>Wydatki ogółem</t>
  </si>
  <si>
    <t>Wydatki na obsługę długu (odsetki)</t>
  </si>
  <si>
    <t>Wydatki
z tytułu poręczeń
i gwarancji</t>
  </si>
  <si>
    <t>wniesienie wkadów do spółek prawa handlowego</t>
  </si>
  <si>
    <t>I. Dochody i wydatki związane z realizacją zadań realizowanych wspólnie z innymi jednostkami samorządu terytorialnego</t>
  </si>
  <si>
    <t>III. Dochody i wydatki związane z pomocą rzeczową lub finansową realizowaną na podstawie porozumień między j.s.t.</t>
  </si>
  <si>
    <t>w tym: kredyty i pożyczki zaciągane na wydatki refundowane ze środków UE</t>
  </si>
  <si>
    <t>Wydatki majątkowe:</t>
  </si>
  <si>
    <t>Wydatki bieżące:</t>
  </si>
  <si>
    <t>Ogółem wydatki</t>
  </si>
  <si>
    <t>Wydatki w roku budżetowym 2011</t>
  </si>
  <si>
    <t>Wydatki na programy i projekty realizowane ze środków pochodzących z budżetu Unii Europejskiej oraz innych źródeł zagranicznych, niepodlegających zwrotowi na 2011 rok</t>
  </si>
  <si>
    <t>Załącznik Nr 5</t>
  </si>
  <si>
    <t>rok budżetowy 2011 (6+7+9+10)</t>
  </si>
  <si>
    <t>Rady Gminy Skarżysko Kościelne</t>
  </si>
  <si>
    <t>2010-2012</t>
  </si>
  <si>
    <t>Priorytet IX. Rozwój wykształcenia i kompetencji w regionach</t>
  </si>
  <si>
    <t>Działanie 9.1. Wyrównywanie szans edukacyjnych i zapewnienie wysokiej jakosci usług edukacyjnych  świadczonych w systemie oświaty                                                                 Poddziałanie 9.1.1 Zmniejszanie nierówności w stopniu  upowszechnienia edukacji przedszkolnej</t>
  </si>
  <si>
    <t>Projekt: "Baśniowy świat"</t>
  </si>
  <si>
    <t xml:space="preserve">Program:   Program Rozwoju Obszarów Wiejskich </t>
  </si>
  <si>
    <t>Działanie 413 "Wdrażanie lokalnych strategii rozwoju"</t>
  </si>
  <si>
    <t>Projekt: "Warto znać historię - nasze narodowe dziedzictwo"</t>
  </si>
  <si>
    <t>biezące</t>
  </si>
  <si>
    <t xml:space="preserve">Dotacja celowa na pomoc finansową udzielaną między jednostkami samorządu terytorialnego na dofinansowanie własnych zadań inwestycyjnych i zakupów inwestycyjnych - "Sygnalizacja świetlna - krzyżówki Skarżysko Kościelne" </t>
  </si>
  <si>
    <t xml:space="preserve">Zagospodarowanie oczka wodnego </t>
  </si>
  <si>
    <t>Pielęgnacja terenów zielonych</t>
  </si>
  <si>
    <t xml:space="preserve">Zakup i montaż słupów ogłoszeniowych </t>
  </si>
  <si>
    <t>Wykonanie nasadzeń zieleni w sołectwie</t>
  </si>
  <si>
    <t>Monitoring szkoły</t>
  </si>
  <si>
    <t>Utrzymanie rowów i przystanków</t>
  </si>
  <si>
    <t>Renowacja figurki</t>
  </si>
  <si>
    <t>Regeneracja kładki na rzece Żarnówce</t>
  </si>
  <si>
    <t>Naprawa i utrzymanie przystanków</t>
  </si>
  <si>
    <t>Wyposażenie domu spotkań wiejskich</t>
  </si>
  <si>
    <t>Kompleks boisk sportowych- utrzymanie i zagospodarowanie</t>
  </si>
  <si>
    <t>Podniesienie walorów estetycznych miejscowości poprzez utrzymanie miejsc zieleni i konserwację przystanków autobusowych</t>
  </si>
  <si>
    <t>Przygotowanie miejsca do organizacji spotkań mieszkańców przy grilu- położenie zadaszenia, wymurowanie grila, zakup stołów i ławek</t>
  </si>
  <si>
    <t>Utrzymanie czystości i porządku w sołectwie</t>
  </si>
  <si>
    <t xml:space="preserve">Zakup wyposażenia do kuchni przy Centrum Kulturalno -Oświatowym i Sportowym </t>
  </si>
  <si>
    <t>Utrzymanie terenów zielonych w sołectwie - zakup wykaszarki spalinowej</t>
  </si>
  <si>
    <t>Zakup wyposażenia do kuchni przy Centrum Kulturalno-Oświatowym i Sportowym - zakup patelni elektrycznej</t>
  </si>
  <si>
    <t>Utrzymanie porządku na terenie sołectwa</t>
  </si>
  <si>
    <t>Organizacja pikników i spotkań mieszkanców w sołectwie</t>
  </si>
  <si>
    <t>Nagłośnienie Sali konferencyjnej</t>
  </si>
  <si>
    <t xml:space="preserve">Zakup narzędzi do prac w sołectwie   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</si>
  <si>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</si>
  <si>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>Nazwa jednostki otrzymującej dotacje</t>
  </si>
  <si>
    <t>Zakres</t>
  </si>
  <si>
    <t xml:space="preserve">Dotacja celowa przekazana dla powiatu na zadania bieżące realizowane na podstawie porozumień (umów) między j.s.t. - dowóz uczniów niepełnosprawnych do Zespołu Placówek Edukacyjno- Wychowawczych w Skarżysku- Kamiennej. </t>
  </si>
  <si>
    <t xml:space="preserve">Nazwa jednostki otrzymujacej dotacje </t>
  </si>
  <si>
    <t>2011-2012</t>
  </si>
  <si>
    <t xml:space="preserve">Priorytet  Oś 2: Wsparcie innowacyjności, budowa społeczeństwa informacyjnego oraz wzrost potencjału inwestycyjnego regionu" </t>
  </si>
  <si>
    <t xml:space="preserve">Działanie 2.2: "Budowa infrastruktury społeczeństwa informacyjnego"  </t>
  </si>
  <si>
    <t>Projekt: "e- świętokrzyskie Rozbudowa Infrastruktury Informatycznej JST"</t>
  </si>
  <si>
    <t>2011-2011</t>
  </si>
  <si>
    <t xml:space="preserve">Opracowanie dokumentacji projektowo - kosztorysowej dla zadania pn."Budowa sieci kanalizacji sanitarnej z przykanalikami do granic nieruchomości wraz z przepompowniami ścieków i zasilaniem elektrycznym przepompowni oraz budowa odcinka łączącego sieć wodociągową w miejscowości Kierz Niedźwiedzi  </t>
  </si>
  <si>
    <t xml:space="preserve">Rozbudowa drogi gminnej w miejscowości Skarżysko Koscielne, ul. Olszynki </t>
  </si>
  <si>
    <t>Projekt: "Budowa placu rekreacyjnego prz Szkole Podstawowej w Lipowym Polu Skarbowym"</t>
  </si>
  <si>
    <t>Zagospodarowanie wód opadowych przy drogach</t>
  </si>
  <si>
    <t>Szkoła Podstawowa Kierz Niedźwiedzi</t>
  </si>
  <si>
    <t>Sołectwo: Lipowe Pole Plebańskie</t>
  </si>
  <si>
    <t xml:space="preserve">Zakup wyposażenia do świetlicy do  Centrum Kulturalno-Oświatowego i Sportowego </t>
  </si>
  <si>
    <t>Szkoła Podstawowa  w Kierzu Niedźwiedzim</t>
  </si>
  <si>
    <t>Paragraf</t>
  </si>
  <si>
    <t>Dotacja celowa z budżetu na finansowanie lub dofinansowanie zadań w zakresie kultury i sportu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.</t>
  </si>
  <si>
    <t>Dotacja celowa z budżetu na finansowanie lub dofinansowanie zadań w zakresie opieki dzieci i młodzieży -organizowanie zajęć dla dzieci i młodzieży w czasie wolnym od nauki szkolnej</t>
  </si>
  <si>
    <t>Budowa sieci kanalizacji sanitarnej z przykanalikami do granic posesji wraz z przepompowniami ścieków  i zasilaniem elektrycznym przepompowni w miejscowości Michałów</t>
  </si>
  <si>
    <t>Zmiana studium uwarunkowań i kierunków zagospodarowania przestrzennego gminy</t>
  </si>
  <si>
    <t>Wykonanie modernizacji Skateparku poprzez zakup i wymianę wyeksploatowanych i uszkodzonych elementów w Rodzinnym Centrum Kultury i Wypoczynku "Nad Żarnówką" w Majkowie</t>
  </si>
  <si>
    <t xml:space="preserve">Dotacja celowa z budżetu na finansowanie lub dofinansowanie zadań w zakresie upowszechniania tradycji, kultury i patriotyzmu  - promocja reginalnej kuchni, twórców ludowych, organizacja przeglądu zespołów śpiewaczych ... </t>
  </si>
  <si>
    <t>Zakup patelni  do kuchni w  Centrum Kulturalno-Oświatowym i Sportowym w Kierzu Niedźwiedzim</t>
  </si>
  <si>
    <t xml:space="preserve">Wniesienie wkładów do  MPWiK Sp. z o.o w Skarżysku - Kamiennej na realizację zadania "Budowa i modernizacja  kanalizacji sanitarnej w Skarżysku- Kamiennej i Skarżysku Kościelnym" </t>
  </si>
  <si>
    <t xml:space="preserve">Dotacja celowa na pomoc finansową udzielaną między jednostkami samorządu terytorialnego na dofinansowanie własnych zadań inwestycyjnych i zakupów inwestycyjnych - " Budowa chodnika w ciągu drogi powiatowej nr 0576T Skarżysko - Majków - Parszów" </t>
  </si>
  <si>
    <t xml:space="preserve"> "Przebudowa drogi powiatowej nr 34478 -  Sadek -Kierz Niedźwiedzi" </t>
  </si>
  <si>
    <t xml:space="preserve">"Budowa chodnika w ciągu drogi powiatowej nr 0576T Skarżysko - Majków - Parszów" </t>
  </si>
  <si>
    <t>"Sygnalizacja świetlna- krzyżówki Skarżysko Kościelne"</t>
  </si>
  <si>
    <t xml:space="preserve">Dowóz uczniów niepełnosprawnych do Zespołu Placówek Edukacyjno- Wychowawczych w Skarżysku- Kamiennej. </t>
  </si>
  <si>
    <t>"e-świętokrzyskie" Budowa Systemu informatyzacji Przestrzennej Województwa Świetokrzyskiego</t>
  </si>
  <si>
    <t>Dowóz uczniów do gimnazjum w Skarżysku Kościelnym</t>
  </si>
  <si>
    <t>Projekt: "Nad Żarnówką" budowa i przystosowanie infrastruktury na potrzeby agroturystki w Michałowie"</t>
  </si>
  <si>
    <t>Projekt:"Nad Żarnówką"  adaptacja Szkoły Podstawowej w Majkowie na potrzeby bazy noclegowej dostosowanej dla potrzeb osób niepełnosprawnych</t>
  </si>
  <si>
    <t>Projekt: Renowacja kapliczki w miejscowości Lipowe Pole Skarbowe</t>
  </si>
  <si>
    <t>Funkcjonowanie jednostek oświatowych</t>
  </si>
  <si>
    <t>Jednostki budżetowe oświaty</t>
  </si>
  <si>
    <t>Funkcjonowanie jednostki Urząd Gminy</t>
  </si>
  <si>
    <t>Funkcjonowanie GOPS</t>
  </si>
  <si>
    <t>Projekt POKL: "Bądź aktywny  możesz wygrać"</t>
  </si>
  <si>
    <t>Projekt POKL:"Od marginalizacji do aktywizacji - eliminowanie wykluczenia społecznego w Gminie Skarżysko Kościelne"</t>
  </si>
  <si>
    <t>Projekt PROW:"Nad Żarnówką"  adaptacja Szkoły Podstawowej w Majkowie na potrzeby bazy noclegowej dostosowanej dla potrzeb osób niepełnosprawnych</t>
  </si>
  <si>
    <t>Projekt RPO: "e-świętokrzyskie Budowa Systemu Informacji Przestrzennej Województwa Świętokrzyskiego"</t>
  </si>
  <si>
    <t>Projekt RPO: "e-świętokrzyskie Rozbudowa Infrastruktury Informatycznej JST"</t>
  </si>
  <si>
    <t>Kwota
2011 r.</t>
  </si>
  <si>
    <t>Projekt POKL: "Baśniowy świat"</t>
  </si>
  <si>
    <t xml:space="preserve">Trwałość projektu: "Moje Boisko ORLIK 2012"  </t>
  </si>
  <si>
    <t>Trwałość projektu RPO: Ożywienie przestrzeni wokół obiektów użyteczności publicznej wraz z poprawą bezpieczeństwa estetyki i funkcjonalności centrum Gminy Skarżysko Kościelne</t>
  </si>
  <si>
    <t>Program NPPDL:Przebudowa drogi gminnej w miejscowości Majków ul. Dębowa Nr 379010T, na długości 636,55 mb</t>
  </si>
  <si>
    <t>Projekt: "e- świętokrzyskie Budowa Systemu Informacji Przestrzennej Województwa Świętokrzyskiego"</t>
  </si>
  <si>
    <t>Działanie 4.1. Wdrażanie lokalnych strategii rozwoju</t>
  </si>
  <si>
    <t>na lata 2007-2013, oś 4 "Leader"</t>
  </si>
  <si>
    <t>Program:   Program Rozwoju Obszarów Wiejskich na lata 2007 - 2013, oś 4 "Leader"</t>
  </si>
  <si>
    <t>Ogółem Wydatki Bieżące</t>
  </si>
  <si>
    <t>Ogółem Wydatki Majątkowe</t>
  </si>
  <si>
    <t>WYDATKI BIEŻĄCE</t>
  </si>
  <si>
    <t>WYDATKI MAJĄTKOWE</t>
  </si>
  <si>
    <t>Konserwacja oświetlenia ulicznego</t>
  </si>
  <si>
    <t>OGÓŁEM WYDATKI BIEŻĄCE I MAJĄTKOWE</t>
  </si>
  <si>
    <t>Zimowe utrzymanie dróg</t>
  </si>
  <si>
    <t>II. Dochody i wydatki związane z realizacją zadań przejętych przez Gminę  do realizacji w drodze umowy lub porozumienia</t>
  </si>
  <si>
    <t>z dnia 31 stycznia 2011 r.</t>
  </si>
  <si>
    <t>do uchwały Nr V /17/11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</si>
</sst>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52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sz val="11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 CE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6"/>
      <name val="Times New Roman CE"/>
      <family val="1"/>
    </font>
    <font>
      <sz val="9"/>
      <name val="Arial"/>
      <family val="2"/>
    </font>
    <font>
      <b/>
      <sz val="8"/>
      <name val="Times New Roman"/>
      <family val="1"/>
    </font>
    <font>
      <b/>
      <sz val="8"/>
      <color indexed="10"/>
      <name val="Arial CE"/>
      <family val="0"/>
    </font>
    <font>
      <b/>
      <sz val="14"/>
      <name val="Times New Roman"/>
      <family val="1"/>
    </font>
    <font>
      <sz val="10"/>
      <color indexed="10"/>
      <name val="Times New Roman CE"/>
      <family val="1"/>
    </font>
    <font>
      <sz val="9"/>
      <color indexed="1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3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14" xfId="0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16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13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3" fillId="0" borderId="15" xfId="0" applyFont="1" applyBorder="1" applyAlignment="1" quotePrefix="1">
      <alignment/>
    </xf>
    <xf numFmtId="0" fontId="13" fillId="0" borderId="15" xfId="0" applyFont="1" applyBorder="1" applyAlignment="1" quotePrefix="1">
      <alignment wrapText="1"/>
    </xf>
    <xf numFmtId="0" fontId="10" fillId="0" borderId="16" xfId="0" applyFont="1" applyBorder="1" applyAlignment="1">
      <alignment/>
    </xf>
    <xf numFmtId="0" fontId="10" fillId="0" borderId="14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0" fillId="0" borderId="10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" fontId="13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3" fillId="0" borderId="10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/>
    </xf>
    <xf numFmtId="4" fontId="10" fillId="0" borderId="16" xfId="0" applyNumberFormat="1" applyFont="1" applyBorder="1" applyAlignment="1">
      <alignment/>
    </xf>
    <xf numFmtId="4" fontId="34" fillId="0" borderId="14" xfId="0" applyNumberFormat="1" applyFont="1" applyBorder="1" applyAlignment="1">
      <alignment/>
    </xf>
    <xf numFmtId="0" fontId="34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4" fillId="0" borderId="14" xfId="0" applyFont="1" applyBorder="1" applyAlignment="1">
      <alignment/>
    </xf>
    <xf numFmtId="0" fontId="14" fillId="0" borderId="14" xfId="0" applyFont="1" applyBorder="1" applyAlignment="1">
      <alignment wrapText="1"/>
    </xf>
    <xf numFmtId="169" fontId="14" fillId="0" borderId="14" xfId="0" applyNumberFormat="1" applyFont="1" applyBorder="1" applyAlignment="1">
      <alignment/>
    </xf>
    <xf numFmtId="168" fontId="14" fillId="0" borderId="14" xfId="0" applyNumberFormat="1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wrapText="1"/>
    </xf>
    <xf numFmtId="3" fontId="0" fillId="0" borderId="14" xfId="0" applyNumberFormat="1" applyBorder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4" xfId="0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3" fontId="0" fillId="0" borderId="16" xfId="0" applyNumberFormat="1" applyBorder="1" applyAlignment="1">
      <alignment vertical="center"/>
    </xf>
    <xf numFmtId="3" fontId="1" fillId="0" borderId="18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42" fillId="0" borderId="16" xfId="0" applyFont="1" applyBorder="1" applyAlignment="1">
      <alignment horizontal="center" vertical="center" wrapText="1"/>
    </xf>
    <xf numFmtId="0" fontId="37" fillId="0" borderId="12" xfId="0" applyFont="1" applyBorder="1" applyAlignment="1">
      <alignment vertical="top" wrapText="1"/>
    </xf>
    <xf numFmtId="0" fontId="37" fillId="0" borderId="12" xfId="0" applyFont="1" applyBorder="1" applyAlignment="1">
      <alignment/>
    </xf>
    <xf numFmtId="0" fontId="44" fillId="0" borderId="0" xfId="0" applyFont="1" applyAlignment="1">
      <alignment horizontal="center" vertical="center"/>
    </xf>
    <xf numFmtId="0" fontId="16" fillId="0" borderId="19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3" fillId="0" borderId="16" xfId="0" applyFont="1" applyBorder="1" applyAlignment="1" quotePrefix="1">
      <alignment wrapText="1"/>
    </xf>
    <xf numFmtId="0" fontId="13" fillId="0" borderId="15" xfId="0" applyFont="1" applyBorder="1" applyAlignment="1">
      <alignment wrapText="1"/>
    </xf>
    <xf numFmtId="0" fontId="34" fillId="0" borderId="14" xfId="0" applyFont="1" applyBorder="1" applyAlignment="1">
      <alignment/>
    </xf>
    <xf numFmtId="0" fontId="45" fillId="0" borderId="0" xfId="0" applyFont="1" applyAlignment="1">
      <alignment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/>
    </xf>
    <xf numFmtId="0" fontId="45" fillId="0" borderId="14" xfId="0" applyNumberFormat="1" applyFont="1" applyBorder="1" applyAlignment="1">
      <alignment horizontal="center" vertical="center" wrapText="1"/>
    </xf>
    <xf numFmtId="169" fontId="10" fillId="0" borderId="14" xfId="0" applyNumberFormat="1" applyFont="1" applyBorder="1" applyAlignment="1">
      <alignment/>
    </xf>
    <xf numFmtId="168" fontId="10" fillId="0" borderId="14" xfId="0" applyNumberFormat="1" applyFont="1" applyBorder="1" applyAlignment="1">
      <alignment/>
    </xf>
    <xf numFmtId="0" fontId="37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10" fillId="0" borderId="21" xfId="0" applyFont="1" applyBorder="1" applyAlignment="1">
      <alignment/>
    </xf>
    <xf numFmtId="0" fontId="16" fillId="0" borderId="22" xfId="0" applyFont="1" applyBorder="1" applyAlignment="1">
      <alignment horizontal="right" vertical="center" wrapText="1"/>
    </xf>
    <xf numFmtId="3" fontId="37" fillId="0" borderId="23" xfId="0" applyNumberFormat="1" applyFont="1" applyBorder="1" applyAlignment="1">
      <alignment horizontal="right" vertical="center" wrapText="1"/>
    </xf>
    <xf numFmtId="0" fontId="35" fillId="0" borderId="24" xfId="0" applyFont="1" applyBorder="1" applyAlignment="1">
      <alignment horizontal="right" vertical="center" wrapText="1"/>
    </xf>
    <xf numFmtId="3" fontId="35" fillId="0" borderId="10" xfId="0" applyNumberFormat="1" applyFont="1" applyBorder="1" applyAlignment="1">
      <alignment horizontal="right" vertical="center" wrapText="1"/>
    </xf>
    <xf numFmtId="3" fontId="37" fillId="0" borderId="10" xfId="0" applyNumberFormat="1" applyFont="1" applyBorder="1" applyAlignment="1">
      <alignment horizontal="right" vertical="center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right" vertical="center" wrapText="1"/>
    </xf>
    <xf numFmtId="3" fontId="37" fillId="0" borderId="10" xfId="0" applyNumberFormat="1" applyFont="1" applyBorder="1" applyAlignment="1">
      <alignment horizontal="right" vertical="center" wrapText="1"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right" vertical="center" wrapText="1"/>
    </xf>
    <xf numFmtId="0" fontId="13" fillId="0" borderId="22" xfId="0" applyFont="1" applyBorder="1" applyAlignment="1" quotePrefix="1">
      <alignment wrapText="1"/>
    </xf>
    <xf numFmtId="0" fontId="10" fillId="0" borderId="0" xfId="0" applyFont="1" applyBorder="1" applyAlignment="1">
      <alignment/>
    </xf>
    <xf numFmtId="0" fontId="0" fillId="0" borderId="10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47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11" fillId="0" borderId="10" xfId="0" applyFont="1" applyBorder="1" applyAlignment="1">
      <alignment wrapText="1"/>
    </xf>
    <xf numFmtId="0" fontId="15" fillId="0" borderId="0" xfId="0" applyFont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3" fontId="11" fillId="0" borderId="10" xfId="0" applyNumberFormat="1" applyFont="1" applyBorder="1" applyAlignment="1">
      <alignment vertical="center" wrapText="1"/>
    </xf>
    <xf numFmtId="0" fontId="11" fillId="0" borderId="14" xfId="0" applyFont="1" applyBorder="1" applyAlignment="1">
      <alignment wrapText="1"/>
    </xf>
    <xf numFmtId="3" fontId="39" fillId="0" borderId="10" xfId="0" applyNumberFormat="1" applyFont="1" applyBorder="1" applyAlignment="1">
      <alignment vertical="center" wrapText="1"/>
    </xf>
    <xf numFmtId="0" fontId="37" fillId="0" borderId="25" xfId="0" applyFont="1" applyBorder="1" applyAlignment="1">
      <alignment vertical="top" wrapText="1"/>
    </xf>
    <xf numFmtId="4" fontId="37" fillId="0" borderId="0" xfId="0" applyNumberFormat="1" applyFont="1" applyAlignment="1">
      <alignment horizontal="center" vertical="center"/>
    </xf>
    <xf numFmtId="4" fontId="37" fillId="0" borderId="0" xfId="0" applyNumberFormat="1" applyFont="1" applyAlignment="1">
      <alignment vertical="center"/>
    </xf>
    <xf numFmtId="4" fontId="37" fillId="0" borderId="0" xfId="0" applyNumberFormat="1" applyFont="1" applyAlignment="1">
      <alignment/>
    </xf>
    <xf numFmtId="4" fontId="38" fillId="0" borderId="0" xfId="0" applyNumberFormat="1" applyFont="1" applyAlignment="1">
      <alignment horizontal="center"/>
    </xf>
    <xf numFmtId="4" fontId="37" fillId="0" borderId="12" xfId="0" applyNumberFormat="1" applyFont="1" applyBorder="1" applyAlignment="1">
      <alignment vertical="top" wrapText="1"/>
    </xf>
    <xf numFmtId="4" fontId="37" fillId="0" borderId="12" xfId="0" applyNumberFormat="1" applyFont="1" applyBorder="1" applyAlignment="1">
      <alignment/>
    </xf>
    <xf numFmtId="4" fontId="37" fillId="0" borderId="25" xfId="0" applyNumberFormat="1" applyFont="1" applyBorder="1" applyAlignment="1">
      <alignment vertical="top" wrapText="1"/>
    </xf>
    <xf numFmtId="4" fontId="37" fillId="0" borderId="25" xfId="0" applyNumberFormat="1" applyFont="1" applyBorder="1" applyAlignment="1">
      <alignment/>
    </xf>
    <xf numFmtId="0" fontId="35" fillId="0" borderId="11" xfId="0" applyFont="1" applyBorder="1" applyAlignment="1">
      <alignment vertical="top" wrapText="1"/>
    </xf>
    <xf numFmtId="4" fontId="35" fillId="0" borderId="11" xfId="0" applyNumberFormat="1" applyFont="1" applyBorder="1" applyAlignment="1">
      <alignment vertical="top" wrapText="1"/>
    </xf>
    <xf numFmtId="1" fontId="42" fillId="0" borderId="16" xfId="0" applyNumberFormat="1" applyFont="1" applyBorder="1" applyAlignment="1">
      <alignment horizontal="center" vertical="center" wrapText="1"/>
    </xf>
    <xf numFmtId="169" fontId="15" fillId="0" borderId="10" xfId="0" applyNumberFormat="1" applyFont="1" applyBorder="1" applyAlignment="1">
      <alignment vertical="center"/>
    </xf>
    <xf numFmtId="168" fontId="15" fillId="0" borderId="10" xfId="0" applyNumberFormat="1" applyFont="1" applyBorder="1" applyAlignment="1">
      <alignment vertical="center"/>
    </xf>
    <xf numFmtId="0" fontId="49" fillId="0" borderId="0" xfId="0" applyFont="1" applyAlignment="1">
      <alignment vertical="center" wrapText="1"/>
    </xf>
    <xf numFmtId="4" fontId="44" fillId="0" borderId="0" xfId="0" applyNumberFormat="1" applyFont="1" applyAlignment="1">
      <alignment horizontal="center" vertical="center"/>
    </xf>
    <xf numFmtId="1" fontId="37" fillId="0" borderId="0" xfId="0" applyNumberFormat="1" applyFont="1" applyAlignment="1">
      <alignment/>
    </xf>
    <xf numFmtId="0" fontId="35" fillId="0" borderId="0" xfId="0" applyFont="1" applyAlignment="1">
      <alignment/>
    </xf>
    <xf numFmtId="0" fontId="10" fillId="0" borderId="22" xfId="0" applyFont="1" applyBorder="1" applyAlignment="1">
      <alignment/>
    </xf>
    <xf numFmtId="3" fontId="37" fillId="0" borderId="12" xfId="0" applyNumberFormat="1" applyFont="1" applyBorder="1" applyAlignment="1">
      <alignment vertical="top" wrapText="1"/>
    </xf>
    <xf numFmtId="4" fontId="15" fillId="0" borderId="0" xfId="0" applyNumberFormat="1" applyFont="1" applyAlignment="1">
      <alignment horizontal="center" vertical="center" wrapText="1"/>
    </xf>
    <xf numFmtId="4" fontId="47" fillId="0" borderId="10" xfId="0" applyNumberFormat="1" applyFont="1" applyBorder="1" applyAlignment="1">
      <alignment vertical="center"/>
    </xf>
    <xf numFmtId="4" fontId="16" fillId="0" borderId="16" xfId="0" applyNumberFormat="1" applyFont="1" applyBorder="1" applyAlignment="1">
      <alignment vertical="center"/>
    </xf>
    <xf numFmtId="4" fontId="47" fillId="0" borderId="16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4" fontId="47" fillId="0" borderId="10" xfId="0" applyNumberFormat="1" applyFont="1" applyBorder="1" applyAlignment="1">
      <alignment vertical="top" wrapText="1"/>
    </xf>
    <xf numFmtId="1" fontId="6" fillId="0" borderId="10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6" xfId="0" applyFont="1" applyBorder="1" applyAlignment="1">
      <alignment/>
    </xf>
    <xf numFmtId="4" fontId="50" fillId="0" borderId="16" xfId="0" applyNumberFormat="1" applyFont="1" applyBorder="1" applyAlignment="1">
      <alignment/>
    </xf>
    <xf numFmtId="0" fontId="37" fillId="0" borderId="23" xfId="0" applyFont="1" applyBorder="1" applyAlignment="1">
      <alignment vertical="top" wrapText="1"/>
    </xf>
    <xf numFmtId="4" fontId="37" fillId="0" borderId="23" xfId="0" applyNumberFormat="1" applyFont="1" applyBorder="1" applyAlignment="1">
      <alignment vertical="top" wrapText="1"/>
    </xf>
    <xf numFmtId="4" fontId="37" fillId="0" borderId="23" xfId="0" applyNumberFormat="1" applyFont="1" applyBorder="1" applyAlignment="1">
      <alignment/>
    </xf>
    <xf numFmtId="4" fontId="35" fillId="0" borderId="10" xfId="0" applyNumberFormat="1" applyFont="1" applyBorder="1" applyAlignment="1">
      <alignment vertical="top" wrapText="1"/>
    </xf>
    <xf numFmtId="3" fontId="47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right" vertical="top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10" fillId="0" borderId="15" xfId="0" applyFont="1" applyBorder="1" applyAlignment="1" quotePrefix="1">
      <alignment/>
    </xf>
    <xf numFmtId="0" fontId="10" fillId="0" borderId="15" xfId="0" applyFont="1" applyBorder="1" applyAlignment="1" quotePrefix="1">
      <alignment wrapText="1"/>
    </xf>
    <xf numFmtId="0" fontId="10" fillId="0" borderId="22" xfId="0" applyFont="1" applyBorder="1" applyAlignment="1">
      <alignment wrapText="1"/>
    </xf>
    <xf numFmtId="0" fontId="10" fillId="0" borderId="22" xfId="0" applyFont="1" applyBorder="1" applyAlignment="1" quotePrefix="1">
      <alignment/>
    </xf>
    <xf numFmtId="3" fontId="10" fillId="0" borderId="15" xfId="0" applyNumberFormat="1" applyFont="1" applyBorder="1" applyAlignment="1">
      <alignment vertical="center" wrapText="1"/>
    </xf>
    <xf numFmtId="3" fontId="10" fillId="0" borderId="15" xfId="0" applyNumberFormat="1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/>
    </xf>
    <xf numFmtId="169" fontId="15" fillId="0" borderId="14" xfId="0" applyNumberFormat="1" applyFont="1" applyBorder="1" applyAlignment="1">
      <alignment horizontal="center" vertical="center"/>
    </xf>
    <xf numFmtId="168" fontId="15" fillId="0" borderId="14" xfId="0" applyNumberFormat="1" applyFont="1" applyBorder="1" applyAlignment="1">
      <alignment horizontal="center" vertical="center"/>
    </xf>
    <xf numFmtId="169" fontId="15" fillId="0" borderId="14" xfId="0" applyNumberFormat="1" applyFont="1" applyBorder="1" applyAlignment="1">
      <alignment vertical="center"/>
    </xf>
    <xf numFmtId="168" fontId="15" fillId="0" borderId="14" xfId="0" applyNumberFormat="1" applyFont="1" applyBorder="1" applyAlignment="1">
      <alignment vertical="center"/>
    </xf>
    <xf numFmtId="4" fontId="16" fillId="0" borderId="16" xfId="0" applyNumberFormat="1" applyFont="1" applyBorder="1" applyAlignment="1">
      <alignment vertical="top" wrapText="1"/>
    </xf>
    <xf numFmtId="1" fontId="6" fillId="0" borderId="14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top" wrapText="1"/>
    </xf>
    <xf numFmtId="0" fontId="11" fillId="0" borderId="14" xfId="0" applyFont="1" applyBorder="1" applyAlignment="1">
      <alignment vertical="center" wrapText="1"/>
    </xf>
    <xf numFmtId="0" fontId="50" fillId="0" borderId="14" xfId="0" applyFont="1" applyBorder="1" applyAlignment="1">
      <alignment/>
    </xf>
    <xf numFmtId="0" fontId="50" fillId="0" borderId="14" xfId="0" applyFont="1" applyBorder="1" applyAlignment="1">
      <alignment wrapText="1"/>
    </xf>
    <xf numFmtId="4" fontId="50" fillId="0" borderId="14" xfId="0" applyNumberFormat="1" applyFont="1" applyBorder="1" applyAlignment="1">
      <alignment/>
    </xf>
    <xf numFmtId="0" fontId="50" fillId="0" borderId="15" xfId="0" applyFont="1" applyBorder="1" applyAlignment="1">
      <alignment/>
    </xf>
    <xf numFmtId="0" fontId="50" fillId="0" borderId="15" xfId="0" applyFont="1" applyBorder="1" applyAlignment="1">
      <alignment wrapText="1"/>
    </xf>
    <xf numFmtId="4" fontId="50" fillId="0" borderId="15" xfId="0" applyNumberFormat="1" applyFont="1" applyBorder="1" applyAlignment="1">
      <alignment/>
    </xf>
    <xf numFmtId="0" fontId="51" fillId="0" borderId="15" xfId="0" applyFont="1" applyBorder="1" applyAlignment="1" quotePrefix="1">
      <alignment/>
    </xf>
    <xf numFmtId="0" fontId="51" fillId="0" borderId="15" xfId="0" applyFont="1" applyBorder="1" applyAlignment="1" quotePrefix="1">
      <alignment wrapText="1"/>
    </xf>
    <xf numFmtId="0" fontId="51" fillId="0" borderId="15" xfId="0" applyFont="1" applyBorder="1" applyAlignment="1">
      <alignment wrapText="1"/>
    </xf>
    <xf numFmtId="0" fontId="6" fillId="0" borderId="0" xfId="0" applyFont="1" applyFill="1" applyAlignment="1">
      <alignment vertical="center"/>
    </xf>
    <xf numFmtId="4" fontId="15" fillId="0" borderId="26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" fontId="47" fillId="0" borderId="24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4" fontId="47" fillId="0" borderId="10" xfId="0" applyNumberFormat="1" applyFont="1" applyFill="1" applyBorder="1" applyAlignment="1">
      <alignment horizontal="center" vertical="center" wrapText="1"/>
    </xf>
    <xf numFmtId="4" fontId="47" fillId="0" borderId="16" xfId="0" applyNumberFormat="1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39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10" fillId="0" borderId="1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9" fillId="0" borderId="14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3" fontId="0" fillId="0" borderId="14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 wrapText="1"/>
    </xf>
    <xf numFmtId="4" fontId="15" fillId="0" borderId="24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/>
    </xf>
    <xf numFmtId="4" fontId="47" fillId="0" borderId="14" xfId="0" applyNumberFormat="1" applyFont="1" applyBorder="1" applyAlignment="1">
      <alignment vertical="center"/>
    </xf>
    <xf numFmtId="4" fontId="47" fillId="0" borderId="15" xfId="0" applyNumberFormat="1" applyFont="1" applyBorder="1" applyAlignment="1">
      <alignment vertical="center"/>
    </xf>
    <xf numFmtId="4" fontId="47" fillId="0" borderId="16" xfId="0" applyNumberFormat="1" applyFont="1" applyBorder="1" applyAlignment="1">
      <alignment vertical="center"/>
    </xf>
    <xf numFmtId="0" fontId="35" fillId="0" borderId="18" xfId="0" applyFont="1" applyBorder="1" applyAlignment="1">
      <alignment horizontal="center" vertical="center"/>
    </xf>
    <xf numFmtId="0" fontId="35" fillId="0" borderId="27" xfId="0" applyFont="1" applyBorder="1" applyAlignment="1">
      <alignment/>
    </xf>
    <xf numFmtId="0" fontId="35" fillId="0" borderId="24" xfId="0" applyFont="1" applyBorder="1" applyAlignment="1">
      <alignment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1" fontId="6" fillId="0" borderId="18" xfId="0" applyNumberFormat="1" applyFont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4" fillId="0" borderId="15" xfId="0" applyFont="1" applyBorder="1" applyAlignment="1">
      <alignment vertical="top" wrapText="1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10" fillId="0" borderId="15" xfId="0" applyFont="1" applyBorder="1" applyAlignment="1">
      <alignment vertical="top" wrapText="1"/>
    </xf>
    <xf numFmtId="0" fontId="0" fillId="0" borderId="15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21" xfId="0" applyBorder="1" applyAlignment="1">
      <alignment vertical="top"/>
    </xf>
    <xf numFmtId="0" fontId="43" fillId="0" borderId="0" xfId="0" applyFont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16" fillId="0" borderId="31" xfId="0" applyFont="1" applyBorder="1" applyAlignment="1">
      <alignment vertical="center" wrapText="1"/>
    </xf>
    <xf numFmtId="0" fontId="16" fillId="0" borderId="32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33" xfId="0" applyFont="1" applyBorder="1" applyAlignment="1">
      <alignment vertical="center" wrapText="1"/>
    </xf>
    <xf numFmtId="0" fontId="16" fillId="0" borderId="34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41" fillId="0" borderId="18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4" fontId="47" fillId="0" borderId="14" xfId="0" applyNumberFormat="1" applyFont="1" applyFill="1" applyBorder="1" applyAlignment="1">
      <alignment horizontal="center" vertical="center" wrapText="1"/>
    </xf>
    <xf numFmtId="4" fontId="47" fillId="0" borderId="15" xfId="0" applyNumberFormat="1" applyFont="1" applyFill="1" applyBorder="1" applyAlignment="1">
      <alignment horizontal="center" vertical="center" wrapText="1"/>
    </xf>
    <xf numFmtId="4" fontId="47" fillId="0" borderId="16" xfId="0" applyNumberFormat="1" applyFont="1" applyFill="1" applyBorder="1" applyAlignment="1">
      <alignment horizontal="center" vertical="center" wrapText="1"/>
    </xf>
    <xf numFmtId="4" fontId="47" fillId="0" borderId="18" xfId="0" applyNumberFormat="1" applyFont="1" applyFill="1" applyBorder="1" applyAlignment="1">
      <alignment horizontal="center" vertical="center" wrapText="1"/>
    </xf>
    <xf numFmtId="4" fontId="47" fillId="0" borderId="27" xfId="0" applyNumberFormat="1" applyFont="1" applyFill="1" applyBorder="1" applyAlignment="1">
      <alignment horizontal="center" vertical="center" wrapText="1"/>
    </xf>
    <xf numFmtId="4" fontId="47" fillId="0" borderId="24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top" wrapText="1"/>
    </xf>
    <xf numFmtId="4" fontId="16" fillId="0" borderId="18" xfId="0" applyNumberFormat="1" applyFont="1" applyFill="1" applyBorder="1" applyAlignment="1">
      <alignment horizontal="center" vertical="center"/>
    </xf>
    <xf numFmtId="4" fontId="16" fillId="0" borderId="27" xfId="0" applyNumberFormat="1" applyFont="1" applyFill="1" applyBorder="1" applyAlignment="1">
      <alignment horizontal="center" vertical="center"/>
    </xf>
    <xf numFmtId="4" fontId="16" fillId="0" borderId="2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0" fillId="0" borderId="15" xfId="0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3" fontId="0" fillId="0" borderId="15" xfId="0" applyNumberFormat="1" applyFont="1" applyBorder="1" applyAlignment="1">
      <alignment vertical="center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left" vertical="center"/>
    </xf>
    <xf numFmtId="2" fontId="3" fillId="0" borderId="27" xfId="0" applyNumberFormat="1" applyFont="1" applyBorder="1" applyAlignment="1">
      <alignment horizontal="left" vertical="center"/>
    </xf>
    <xf numFmtId="2" fontId="3" fillId="0" borderId="24" xfId="0" applyNumberFormat="1" applyFont="1" applyBorder="1" applyAlignment="1">
      <alignment horizontal="left" vertical="center"/>
    </xf>
    <xf numFmtId="0" fontId="0" fillId="0" borderId="24" xfId="0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5.625" style="37" customWidth="1"/>
    <col min="2" max="2" width="4.875" style="37" bestFit="1" customWidth="1"/>
    <col min="3" max="3" width="6.25390625" style="37" bestFit="1" customWidth="1"/>
    <col min="4" max="4" width="19.375" style="37" customWidth="1"/>
    <col min="5" max="5" width="10.625" style="164" customWidth="1"/>
    <col min="6" max="6" width="11.25390625" style="164" customWidth="1"/>
    <col min="7" max="7" width="10.125" style="164" customWidth="1"/>
    <col min="8" max="8" width="9.875" style="164" customWidth="1"/>
    <col min="9" max="9" width="12.625" style="164" customWidth="1"/>
    <col min="10" max="10" width="2.875" style="37" customWidth="1"/>
    <col min="11" max="11" width="11.00390625" style="164" customWidth="1"/>
    <col min="12" max="12" width="12.875" style="164" customWidth="1"/>
    <col min="13" max="13" width="16.75390625" style="37" customWidth="1"/>
    <col min="14" max="16384" width="9.125" style="37" customWidth="1"/>
  </cols>
  <sheetData>
    <row r="1" spans="1:13" ht="11.25">
      <c r="A1" s="248" t="s">
        <v>139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0.5" customHeight="1">
      <c r="A2" s="36"/>
      <c r="B2" s="36"/>
      <c r="C2" s="36"/>
      <c r="D2" s="36"/>
      <c r="E2" s="160"/>
      <c r="F2" s="160"/>
      <c r="G2" s="160"/>
      <c r="H2" s="160"/>
      <c r="I2" s="160"/>
      <c r="J2" s="36"/>
      <c r="K2" s="160"/>
      <c r="L2" s="160"/>
      <c r="M2" s="5" t="s">
        <v>98</v>
      </c>
    </row>
    <row r="3" spans="1:13" s="209" customFormat="1" ht="19.5" customHeight="1">
      <c r="A3" s="249" t="s">
        <v>111</v>
      </c>
      <c r="B3" s="249" t="s">
        <v>70</v>
      </c>
      <c r="C3" s="249" t="s">
        <v>97</v>
      </c>
      <c r="D3" s="245" t="s">
        <v>140</v>
      </c>
      <c r="E3" s="273" t="s">
        <v>112</v>
      </c>
      <c r="F3" s="250" t="s">
        <v>117</v>
      </c>
      <c r="G3" s="250"/>
      <c r="H3" s="250"/>
      <c r="I3" s="250"/>
      <c r="J3" s="250"/>
      <c r="K3" s="250"/>
      <c r="L3" s="250"/>
      <c r="M3" s="245" t="s">
        <v>115</v>
      </c>
    </row>
    <row r="4" spans="1:13" s="209" customFormat="1" ht="14.25" customHeight="1">
      <c r="A4" s="249"/>
      <c r="B4" s="249"/>
      <c r="C4" s="249"/>
      <c r="D4" s="245"/>
      <c r="E4" s="273"/>
      <c r="F4" s="251" t="s">
        <v>141</v>
      </c>
      <c r="G4" s="245" t="s">
        <v>78</v>
      </c>
      <c r="H4" s="245"/>
      <c r="I4" s="245"/>
      <c r="J4" s="245"/>
      <c r="K4" s="245"/>
      <c r="L4" s="245"/>
      <c r="M4" s="245"/>
    </row>
    <row r="5" spans="1:13" s="209" customFormat="1" ht="19.5" customHeight="1">
      <c r="A5" s="249"/>
      <c r="B5" s="249"/>
      <c r="C5" s="249"/>
      <c r="D5" s="245"/>
      <c r="E5" s="273"/>
      <c r="F5" s="251"/>
      <c r="G5" s="273" t="s">
        <v>125</v>
      </c>
      <c r="H5" s="273" t="s">
        <v>119</v>
      </c>
      <c r="I5" s="210" t="s">
        <v>74</v>
      </c>
      <c r="J5" s="274" t="s">
        <v>126</v>
      </c>
      <c r="K5" s="275"/>
      <c r="L5" s="273" t="s">
        <v>120</v>
      </c>
      <c r="M5" s="245"/>
    </row>
    <row r="6" spans="1:13" s="209" customFormat="1" ht="94.5" customHeight="1">
      <c r="A6" s="249"/>
      <c r="B6" s="249"/>
      <c r="C6" s="249"/>
      <c r="D6" s="245"/>
      <c r="E6" s="273"/>
      <c r="F6" s="251"/>
      <c r="G6" s="273"/>
      <c r="H6" s="273"/>
      <c r="I6" s="246" t="s">
        <v>138</v>
      </c>
      <c r="J6" s="276"/>
      <c r="K6" s="242"/>
      <c r="L6" s="273"/>
      <c r="M6" s="245"/>
    </row>
    <row r="7" spans="1:13" s="38" customFormat="1" ht="3" customHeight="1">
      <c r="A7" s="249"/>
      <c r="B7" s="249"/>
      <c r="C7" s="249"/>
      <c r="D7" s="245"/>
      <c r="E7" s="273"/>
      <c r="F7" s="251"/>
      <c r="G7" s="273"/>
      <c r="H7" s="273"/>
      <c r="I7" s="247"/>
      <c r="J7" s="243"/>
      <c r="K7" s="244"/>
      <c r="L7" s="273"/>
      <c r="M7" s="245"/>
    </row>
    <row r="8" spans="1:13" ht="9" customHeight="1">
      <c r="A8" s="39">
        <v>1</v>
      </c>
      <c r="B8" s="39">
        <v>2</v>
      </c>
      <c r="C8" s="39">
        <v>3</v>
      </c>
      <c r="D8" s="39">
        <v>4</v>
      </c>
      <c r="E8" s="166">
        <v>5</v>
      </c>
      <c r="F8" s="166">
        <v>6</v>
      </c>
      <c r="G8" s="166">
        <v>7</v>
      </c>
      <c r="H8" s="166">
        <v>8</v>
      </c>
      <c r="I8" s="167">
        <v>9</v>
      </c>
      <c r="J8" s="261">
        <v>10</v>
      </c>
      <c r="K8" s="262"/>
      <c r="L8" s="166">
        <v>11</v>
      </c>
      <c r="M8" s="166">
        <v>12</v>
      </c>
    </row>
    <row r="9" spans="1:13" ht="18" customHeight="1">
      <c r="A9" s="263" t="s">
        <v>263</v>
      </c>
      <c r="B9" s="264"/>
      <c r="C9" s="264"/>
      <c r="D9" s="265"/>
      <c r="E9" s="166"/>
      <c r="F9" s="166"/>
      <c r="G9" s="166"/>
      <c r="H9" s="166"/>
      <c r="I9" s="167"/>
      <c r="J9" s="167"/>
      <c r="K9" s="191"/>
      <c r="L9" s="166"/>
      <c r="M9" s="197"/>
    </row>
    <row r="10" spans="1:13" s="132" customFormat="1" ht="101.25" customHeight="1">
      <c r="A10" s="190">
        <v>1</v>
      </c>
      <c r="B10" s="192">
        <v>10</v>
      </c>
      <c r="C10" s="193">
        <v>1010</v>
      </c>
      <c r="D10" s="198" t="s">
        <v>226</v>
      </c>
      <c r="E10" s="161">
        <v>3321485</v>
      </c>
      <c r="F10" s="161">
        <v>100000</v>
      </c>
      <c r="G10" s="161">
        <v>0</v>
      </c>
      <c r="H10" s="161">
        <v>100000</v>
      </c>
      <c r="I10" s="161">
        <v>0</v>
      </c>
      <c r="J10" s="130" t="s">
        <v>116</v>
      </c>
      <c r="K10" s="161">
        <v>0</v>
      </c>
      <c r="L10" s="161">
        <v>0</v>
      </c>
      <c r="M10" s="188" t="s">
        <v>9</v>
      </c>
    </row>
    <row r="11" spans="1:13" s="132" customFormat="1" ht="200.25" customHeight="1">
      <c r="A11" s="190">
        <v>2</v>
      </c>
      <c r="B11" s="194">
        <v>10</v>
      </c>
      <c r="C11" s="195">
        <v>1010</v>
      </c>
      <c r="D11" s="133" t="s">
        <v>215</v>
      </c>
      <c r="E11" s="161">
        <v>200000</v>
      </c>
      <c r="F11" s="161">
        <v>150000</v>
      </c>
      <c r="G11" s="161">
        <v>0</v>
      </c>
      <c r="H11" s="161">
        <v>150000</v>
      </c>
      <c r="I11" s="161">
        <v>0</v>
      </c>
      <c r="J11" s="130" t="s">
        <v>116</v>
      </c>
      <c r="K11" s="161">
        <v>0</v>
      </c>
      <c r="L11" s="161">
        <v>0</v>
      </c>
      <c r="M11" s="188" t="s">
        <v>9</v>
      </c>
    </row>
    <row r="12" spans="1:13" s="134" customFormat="1" ht="13.5" customHeight="1">
      <c r="A12" s="266">
        <v>3</v>
      </c>
      <c r="B12" s="259">
        <v>600</v>
      </c>
      <c r="C12" s="259">
        <v>60016</v>
      </c>
      <c r="D12" s="270" t="s">
        <v>255</v>
      </c>
      <c r="E12" s="253">
        <v>1000000</v>
      </c>
      <c r="F12" s="253">
        <v>987800</v>
      </c>
      <c r="G12" s="253">
        <v>0</v>
      </c>
      <c r="H12" s="253">
        <v>497800</v>
      </c>
      <c r="I12" s="253">
        <v>0</v>
      </c>
      <c r="J12" s="130" t="s">
        <v>64</v>
      </c>
      <c r="K12" s="165">
        <v>490000</v>
      </c>
      <c r="L12" s="253">
        <v>0</v>
      </c>
      <c r="M12" s="259" t="s">
        <v>9</v>
      </c>
    </row>
    <row r="13" spans="1:13" s="134" customFormat="1" ht="9.75" customHeight="1">
      <c r="A13" s="267"/>
      <c r="B13" s="260"/>
      <c r="C13" s="260"/>
      <c r="D13" s="271"/>
      <c r="E13" s="254"/>
      <c r="F13" s="254"/>
      <c r="G13" s="254"/>
      <c r="H13" s="254"/>
      <c r="I13" s="254"/>
      <c r="J13" s="130" t="s">
        <v>65</v>
      </c>
      <c r="K13" s="165"/>
      <c r="L13" s="254"/>
      <c r="M13" s="260"/>
    </row>
    <row r="14" spans="1:13" s="134" customFormat="1" ht="9" customHeight="1">
      <c r="A14" s="267"/>
      <c r="B14" s="260"/>
      <c r="C14" s="260"/>
      <c r="D14" s="271"/>
      <c r="E14" s="254"/>
      <c r="F14" s="254"/>
      <c r="G14" s="254"/>
      <c r="H14" s="254"/>
      <c r="I14" s="254"/>
      <c r="J14" s="130" t="s">
        <v>66</v>
      </c>
      <c r="K14" s="165"/>
      <c r="L14" s="254"/>
      <c r="M14" s="260"/>
    </row>
    <row r="15" spans="1:13" s="134" customFormat="1" ht="32.25" customHeight="1">
      <c r="A15" s="268"/>
      <c r="B15" s="269"/>
      <c r="C15" s="269"/>
      <c r="D15" s="272"/>
      <c r="E15" s="255"/>
      <c r="F15" s="255"/>
      <c r="G15" s="255"/>
      <c r="H15" s="255"/>
      <c r="I15" s="255"/>
      <c r="J15" s="130" t="s">
        <v>67</v>
      </c>
      <c r="K15" s="165"/>
      <c r="L15" s="255"/>
      <c r="M15" s="260"/>
    </row>
    <row r="16" spans="1:13" s="134" customFormat="1" ht="46.5" customHeight="1">
      <c r="A16" s="42">
        <v>4</v>
      </c>
      <c r="B16" s="131">
        <v>600</v>
      </c>
      <c r="C16" s="131">
        <v>60016</v>
      </c>
      <c r="D16" s="137" t="s">
        <v>216</v>
      </c>
      <c r="E16" s="161">
        <v>650000</v>
      </c>
      <c r="F16" s="161">
        <v>50000</v>
      </c>
      <c r="G16" s="161">
        <v>50000</v>
      </c>
      <c r="H16" s="161">
        <v>0</v>
      </c>
      <c r="I16" s="161">
        <v>0</v>
      </c>
      <c r="J16" s="130" t="s">
        <v>116</v>
      </c>
      <c r="K16" s="161">
        <v>0</v>
      </c>
      <c r="L16" s="161">
        <v>0</v>
      </c>
      <c r="M16" s="188" t="s">
        <v>9</v>
      </c>
    </row>
    <row r="17" spans="1:13" s="134" customFormat="1" ht="54.75" customHeight="1">
      <c r="A17" s="42">
        <v>5</v>
      </c>
      <c r="B17" s="131">
        <v>720</v>
      </c>
      <c r="C17" s="131">
        <v>72095</v>
      </c>
      <c r="D17" s="137" t="s">
        <v>250</v>
      </c>
      <c r="E17" s="161">
        <v>101810</v>
      </c>
      <c r="F17" s="161">
        <v>69699</v>
      </c>
      <c r="G17" s="161">
        <v>19555</v>
      </c>
      <c r="H17" s="161">
        <v>0</v>
      </c>
      <c r="I17" s="161">
        <v>0</v>
      </c>
      <c r="J17" s="130" t="s">
        <v>116</v>
      </c>
      <c r="K17" s="161">
        <v>0</v>
      </c>
      <c r="L17" s="161">
        <v>50144</v>
      </c>
      <c r="M17" s="188" t="s">
        <v>9</v>
      </c>
    </row>
    <row r="18" spans="1:13" s="134" customFormat="1" ht="64.5" customHeight="1">
      <c r="A18" s="42">
        <v>6</v>
      </c>
      <c r="B18" s="131">
        <v>720</v>
      </c>
      <c r="C18" s="131">
        <v>72095</v>
      </c>
      <c r="D18" s="137" t="s">
        <v>249</v>
      </c>
      <c r="E18" s="161">
        <v>85000</v>
      </c>
      <c r="F18" s="161">
        <v>85000</v>
      </c>
      <c r="G18" s="161">
        <v>19900</v>
      </c>
      <c r="H18" s="161">
        <v>0</v>
      </c>
      <c r="I18" s="161">
        <v>0</v>
      </c>
      <c r="J18" s="130" t="s">
        <v>116</v>
      </c>
      <c r="K18" s="161">
        <v>0</v>
      </c>
      <c r="L18" s="161">
        <v>65100</v>
      </c>
      <c r="M18" s="188" t="s">
        <v>9</v>
      </c>
    </row>
    <row r="19" spans="1:13" s="134" customFormat="1" ht="82.5" customHeight="1">
      <c r="A19" s="42">
        <v>7</v>
      </c>
      <c r="B19" s="152">
        <v>801</v>
      </c>
      <c r="C19" s="153">
        <v>80101</v>
      </c>
      <c r="D19" s="137" t="s">
        <v>248</v>
      </c>
      <c r="E19" s="161">
        <v>602358</v>
      </c>
      <c r="F19" s="161">
        <v>590731</v>
      </c>
      <c r="G19" s="161">
        <v>0</v>
      </c>
      <c r="H19" s="161">
        <v>329608</v>
      </c>
      <c r="I19" s="161">
        <v>0</v>
      </c>
      <c r="J19" s="130" t="s">
        <v>116</v>
      </c>
      <c r="K19" s="161">
        <v>0</v>
      </c>
      <c r="L19" s="161">
        <v>261123</v>
      </c>
      <c r="M19" s="188" t="s">
        <v>9</v>
      </c>
    </row>
    <row r="20" spans="1:13" s="134" customFormat="1" ht="86.25" customHeight="1">
      <c r="A20" s="42">
        <v>8</v>
      </c>
      <c r="B20" s="152">
        <v>900</v>
      </c>
      <c r="C20" s="153">
        <v>90001</v>
      </c>
      <c r="D20" s="137" t="s">
        <v>231</v>
      </c>
      <c r="E20" s="161">
        <v>2890000</v>
      </c>
      <c r="F20" s="161">
        <v>965000</v>
      </c>
      <c r="G20" s="161">
        <v>0</v>
      </c>
      <c r="H20" s="161">
        <v>965000</v>
      </c>
      <c r="I20" s="161">
        <v>0</v>
      </c>
      <c r="J20" s="130" t="s">
        <v>116</v>
      </c>
      <c r="K20" s="161">
        <v>0</v>
      </c>
      <c r="L20" s="161">
        <v>0</v>
      </c>
      <c r="M20" s="131" t="s">
        <v>9</v>
      </c>
    </row>
    <row r="21" spans="1:13" s="134" customFormat="1" ht="57" customHeight="1">
      <c r="A21" s="252" t="s">
        <v>261</v>
      </c>
      <c r="B21" s="252"/>
      <c r="C21" s="252"/>
      <c r="D21" s="252"/>
      <c r="E21" s="161">
        <f>SUM(E10:E20)</f>
        <v>8850653</v>
      </c>
      <c r="F21" s="161">
        <f aca="true" t="shared" si="0" ref="F21:L21">SUM(F10:F20)</f>
        <v>2998230</v>
      </c>
      <c r="G21" s="161">
        <f t="shared" si="0"/>
        <v>89455</v>
      </c>
      <c r="H21" s="161">
        <f t="shared" si="0"/>
        <v>2042408</v>
      </c>
      <c r="I21" s="161">
        <f t="shared" si="0"/>
        <v>0</v>
      </c>
      <c r="J21" s="175"/>
      <c r="K21" s="161">
        <f t="shared" si="0"/>
        <v>490000</v>
      </c>
      <c r="L21" s="161">
        <f t="shared" si="0"/>
        <v>376367</v>
      </c>
      <c r="M21" s="189"/>
    </row>
    <row r="22" spans="1:13" ht="11.25" customHeight="1">
      <c r="A22" s="256" t="s">
        <v>262</v>
      </c>
      <c r="B22" s="257"/>
      <c r="C22" s="257"/>
      <c r="D22" s="258"/>
      <c r="E22" s="162"/>
      <c r="F22" s="162"/>
      <c r="G22" s="162"/>
      <c r="H22" s="162"/>
      <c r="I22" s="162"/>
      <c r="J22" s="41"/>
      <c r="K22" s="196"/>
      <c r="L22" s="162"/>
      <c r="M22" s="189"/>
    </row>
    <row r="23" spans="1:13" s="134" customFormat="1" ht="39" customHeight="1">
      <c r="A23" s="135">
        <v>1</v>
      </c>
      <c r="B23" s="136">
        <v>600</v>
      </c>
      <c r="C23" s="136">
        <v>60016</v>
      </c>
      <c r="D23" s="199" t="s">
        <v>266</v>
      </c>
      <c r="E23" s="163">
        <v>100000</v>
      </c>
      <c r="F23" s="163">
        <v>30000</v>
      </c>
      <c r="G23" s="163">
        <v>30000</v>
      </c>
      <c r="H23" s="163">
        <v>0</v>
      </c>
      <c r="I23" s="163">
        <v>0</v>
      </c>
      <c r="J23" s="130" t="s">
        <v>116</v>
      </c>
      <c r="K23" s="163">
        <v>0</v>
      </c>
      <c r="L23" s="163">
        <v>0</v>
      </c>
      <c r="M23" s="188" t="s">
        <v>9</v>
      </c>
    </row>
    <row r="24" spans="1:13" s="134" customFormat="1" ht="57" customHeight="1">
      <c r="A24" s="135">
        <v>2</v>
      </c>
      <c r="B24" s="136">
        <v>710</v>
      </c>
      <c r="C24" s="136">
        <v>71004</v>
      </c>
      <c r="D24" s="138" t="s">
        <v>227</v>
      </c>
      <c r="E24" s="163">
        <v>200000</v>
      </c>
      <c r="F24" s="163">
        <v>100000</v>
      </c>
      <c r="G24" s="163">
        <v>100000</v>
      </c>
      <c r="H24" s="163">
        <v>0</v>
      </c>
      <c r="I24" s="163">
        <v>0</v>
      </c>
      <c r="J24" s="130" t="s">
        <v>116</v>
      </c>
      <c r="K24" s="163">
        <v>0</v>
      </c>
      <c r="L24" s="163">
        <v>0</v>
      </c>
      <c r="M24" s="188" t="s">
        <v>9</v>
      </c>
    </row>
    <row r="25" spans="1:13" s="134" customFormat="1" ht="40.5" customHeight="1">
      <c r="A25" s="42">
        <v>3</v>
      </c>
      <c r="B25" s="131"/>
      <c r="C25" s="131"/>
      <c r="D25" s="137" t="s">
        <v>244</v>
      </c>
      <c r="E25" s="161">
        <v>840000</v>
      </c>
      <c r="F25" s="161">
        <v>190000</v>
      </c>
      <c r="G25" s="161">
        <v>190000</v>
      </c>
      <c r="H25" s="161">
        <v>0</v>
      </c>
      <c r="I25" s="161">
        <v>0</v>
      </c>
      <c r="J25" s="130" t="s">
        <v>116</v>
      </c>
      <c r="K25" s="161">
        <v>0</v>
      </c>
      <c r="L25" s="161">
        <v>0</v>
      </c>
      <c r="M25" s="188" t="s">
        <v>9</v>
      </c>
    </row>
    <row r="26" spans="1:13" s="134" customFormat="1" ht="44.25" customHeight="1">
      <c r="A26" s="42">
        <v>4</v>
      </c>
      <c r="B26" s="131">
        <v>801</v>
      </c>
      <c r="C26" s="131">
        <v>80113</v>
      </c>
      <c r="D26" s="137" t="s">
        <v>238</v>
      </c>
      <c r="E26" s="161">
        <v>225000</v>
      </c>
      <c r="F26" s="161">
        <v>76000</v>
      </c>
      <c r="G26" s="161">
        <v>76000</v>
      </c>
      <c r="H26" s="161">
        <v>0</v>
      </c>
      <c r="I26" s="161">
        <v>0</v>
      </c>
      <c r="J26" s="130" t="s">
        <v>116</v>
      </c>
      <c r="K26" s="161">
        <v>0</v>
      </c>
      <c r="L26" s="161">
        <v>0</v>
      </c>
      <c r="M26" s="188" t="s">
        <v>9</v>
      </c>
    </row>
    <row r="27" spans="1:13" s="134" customFormat="1" ht="42" customHeight="1">
      <c r="A27" s="42">
        <v>5</v>
      </c>
      <c r="B27" s="131"/>
      <c r="C27" s="131"/>
      <c r="D27" s="137" t="s">
        <v>242</v>
      </c>
      <c r="E27" s="161">
        <v>2083006</v>
      </c>
      <c r="F27" s="161">
        <v>495807</v>
      </c>
      <c r="G27" s="161">
        <v>495807</v>
      </c>
      <c r="H27" s="161">
        <v>0</v>
      </c>
      <c r="I27" s="161">
        <v>0</v>
      </c>
      <c r="J27" s="130" t="s">
        <v>116</v>
      </c>
      <c r="K27" s="161">
        <v>0</v>
      </c>
      <c r="L27" s="161">
        <v>0</v>
      </c>
      <c r="M27" s="187" t="s">
        <v>243</v>
      </c>
    </row>
    <row r="28" spans="1:13" s="134" customFormat="1" ht="43.5" customHeight="1">
      <c r="A28" s="42">
        <v>6</v>
      </c>
      <c r="B28" s="131"/>
      <c r="C28" s="131"/>
      <c r="D28" s="137" t="s">
        <v>245</v>
      </c>
      <c r="E28" s="161">
        <v>120130</v>
      </c>
      <c r="F28" s="161">
        <v>35630</v>
      </c>
      <c r="G28" s="161">
        <v>35630</v>
      </c>
      <c r="H28" s="161">
        <v>0</v>
      </c>
      <c r="I28" s="161">
        <v>0</v>
      </c>
      <c r="J28" s="130" t="s">
        <v>116</v>
      </c>
      <c r="K28" s="161">
        <v>0</v>
      </c>
      <c r="L28" s="161">
        <v>0</v>
      </c>
      <c r="M28" s="187" t="s">
        <v>30</v>
      </c>
    </row>
    <row r="29" spans="1:13" s="134" customFormat="1" ht="43.5" customHeight="1">
      <c r="A29" s="42">
        <v>7</v>
      </c>
      <c r="B29" s="131">
        <v>853</v>
      </c>
      <c r="C29" s="131">
        <v>85395</v>
      </c>
      <c r="D29" s="137" t="s">
        <v>246</v>
      </c>
      <c r="E29" s="161">
        <v>597720.16</v>
      </c>
      <c r="F29" s="161">
        <v>193401.52</v>
      </c>
      <c r="G29" s="161">
        <v>0</v>
      </c>
      <c r="H29" s="161">
        <v>0</v>
      </c>
      <c r="I29" s="161">
        <v>0</v>
      </c>
      <c r="J29" s="130" t="s">
        <v>116</v>
      </c>
      <c r="K29" s="161">
        <v>0</v>
      </c>
      <c r="L29" s="161">
        <v>193401.52</v>
      </c>
      <c r="M29" s="187" t="s">
        <v>57</v>
      </c>
    </row>
    <row r="30" spans="1:13" s="134" customFormat="1" ht="78.75" customHeight="1">
      <c r="A30" s="42">
        <v>8</v>
      </c>
      <c r="B30" s="131">
        <v>853</v>
      </c>
      <c r="C30" s="131">
        <v>85395</v>
      </c>
      <c r="D30" s="137" t="s">
        <v>247</v>
      </c>
      <c r="E30" s="161">
        <v>900033.99</v>
      </c>
      <c r="F30" s="161">
        <v>166116</v>
      </c>
      <c r="G30" s="161">
        <v>17442</v>
      </c>
      <c r="H30" s="161">
        <v>0</v>
      </c>
      <c r="I30" s="161">
        <v>0</v>
      </c>
      <c r="J30" s="130" t="s">
        <v>116</v>
      </c>
      <c r="K30" s="161">
        <v>0</v>
      </c>
      <c r="L30" s="161">
        <v>148674</v>
      </c>
      <c r="M30" s="188" t="s">
        <v>30</v>
      </c>
    </row>
    <row r="31" spans="1:13" s="134" customFormat="1" ht="39" customHeight="1">
      <c r="A31" s="42">
        <v>9</v>
      </c>
      <c r="B31" s="131">
        <v>853</v>
      </c>
      <c r="C31" s="131">
        <v>85395</v>
      </c>
      <c r="D31" s="137" t="s">
        <v>252</v>
      </c>
      <c r="E31" s="161">
        <v>1245936</v>
      </c>
      <c r="F31" s="161">
        <v>605817.56</v>
      </c>
      <c r="G31" s="161">
        <v>4800</v>
      </c>
      <c r="H31" s="161">
        <v>0</v>
      </c>
      <c r="I31" s="161">
        <v>0</v>
      </c>
      <c r="J31" s="130" t="s">
        <v>116</v>
      </c>
      <c r="K31" s="161">
        <v>0</v>
      </c>
      <c r="L31" s="161">
        <v>601017.56</v>
      </c>
      <c r="M31" s="188" t="s">
        <v>9</v>
      </c>
    </row>
    <row r="32" spans="1:13" s="134" customFormat="1" ht="40.5" customHeight="1">
      <c r="A32" s="42">
        <v>10</v>
      </c>
      <c r="B32" s="152">
        <v>900</v>
      </c>
      <c r="C32" s="153">
        <v>90015</v>
      </c>
      <c r="D32" s="137" t="s">
        <v>264</v>
      </c>
      <c r="E32" s="161">
        <v>100000</v>
      </c>
      <c r="F32" s="161">
        <v>45000</v>
      </c>
      <c r="G32" s="161">
        <v>45000</v>
      </c>
      <c r="H32" s="161">
        <v>0</v>
      </c>
      <c r="I32" s="161">
        <v>0</v>
      </c>
      <c r="J32" s="130" t="s">
        <v>116</v>
      </c>
      <c r="K32" s="161">
        <v>0</v>
      </c>
      <c r="L32" s="161">
        <v>0</v>
      </c>
      <c r="M32" s="188" t="s">
        <v>9</v>
      </c>
    </row>
    <row r="33" spans="1:13" s="134" customFormat="1" ht="94.5" customHeight="1">
      <c r="A33" s="42">
        <v>11</v>
      </c>
      <c r="B33" s="152">
        <v>921</v>
      </c>
      <c r="C33" s="153">
        <v>92105</v>
      </c>
      <c r="D33" s="137" t="s">
        <v>254</v>
      </c>
      <c r="E33" s="161">
        <v>140000</v>
      </c>
      <c r="F33" s="161">
        <v>70000</v>
      </c>
      <c r="G33" s="161">
        <v>70000</v>
      </c>
      <c r="H33" s="161">
        <v>0</v>
      </c>
      <c r="I33" s="161">
        <v>0</v>
      </c>
      <c r="J33" s="130" t="s">
        <v>116</v>
      </c>
      <c r="K33" s="161">
        <v>0</v>
      </c>
      <c r="L33" s="161">
        <v>0</v>
      </c>
      <c r="M33" s="188" t="s">
        <v>9</v>
      </c>
    </row>
    <row r="34" spans="1:13" s="134" customFormat="1" ht="46.5" customHeight="1">
      <c r="A34" s="42">
        <v>12</v>
      </c>
      <c r="B34" s="152">
        <v>926</v>
      </c>
      <c r="C34" s="153">
        <v>92601</v>
      </c>
      <c r="D34" s="137" t="s">
        <v>253</v>
      </c>
      <c r="E34" s="161">
        <v>720000</v>
      </c>
      <c r="F34" s="161">
        <v>76356</v>
      </c>
      <c r="G34" s="161">
        <v>76356</v>
      </c>
      <c r="H34" s="161">
        <v>0</v>
      </c>
      <c r="I34" s="161">
        <v>0</v>
      </c>
      <c r="J34" s="130" t="s">
        <v>116</v>
      </c>
      <c r="K34" s="161">
        <v>0</v>
      </c>
      <c r="L34" s="161">
        <v>0</v>
      </c>
      <c r="M34" s="188" t="s">
        <v>9</v>
      </c>
    </row>
    <row r="35" spans="1:13" s="134" customFormat="1" ht="18.75" customHeight="1">
      <c r="A35" s="252" t="s">
        <v>260</v>
      </c>
      <c r="B35" s="252"/>
      <c r="C35" s="252"/>
      <c r="D35" s="252"/>
      <c r="E35" s="161">
        <f>SUM(E23:E34)</f>
        <v>7271826.15</v>
      </c>
      <c r="F35" s="161">
        <f>SUM(F23:F34)</f>
        <v>2084128.08</v>
      </c>
      <c r="G35" s="161">
        <f>SUM(G23:G34)</f>
        <v>1141035</v>
      </c>
      <c r="H35" s="161">
        <f>SUM(H23:H34)</f>
        <v>0</v>
      </c>
      <c r="I35" s="161">
        <f>SUM(I23:I34)</f>
        <v>0</v>
      </c>
      <c r="J35" s="175"/>
      <c r="K35" s="161">
        <f>SUM(K23:K34)</f>
        <v>0</v>
      </c>
      <c r="L35" s="161">
        <f>SUM(L23:L34)</f>
        <v>943093.0800000001</v>
      </c>
      <c r="M35" s="42" t="s">
        <v>102</v>
      </c>
    </row>
    <row r="36" spans="1:13" s="134" customFormat="1" ht="18.75" customHeight="1">
      <c r="A36" s="252" t="s">
        <v>265</v>
      </c>
      <c r="B36" s="252"/>
      <c r="C36" s="252"/>
      <c r="D36" s="252"/>
      <c r="E36" s="161">
        <f>SUM(E21,E35)</f>
        <v>16122479.15</v>
      </c>
      <c r="F36" s="161">
        <f aca="true" t="shared" si="1" ref="F36:L36">SUM(F21,F35)</f>
        <v>5082358.08</v>
      </c>
      <c r="G36" s="161">
        <f t="shared" si="1"/>
        <v>1230490</v>
      </c>
      <c r="H36" s="161">
        <f t="shared" si="1"/>
        <v>2042408</v>
      </c>
      <c r="I36" s="161">
        <f t="shared" si="1"/>
        <v>0</v>
      </c>
      <c r="J36" s="175"/>
      <c r="K36" s="161">
        <f t="shared" si="1"/>
        <v>490000</v>
      </c>
      <c r="L36" s="161">
        <f t="shared" si="1"/>
        <v>1319460.08</v>
      </c>
      <c r="M36" s="42" t="s">
        <v>102</v>
      </c>
    </row>
    <row r="37" spans="1:10" ht="11.25">
      <c r="A37" s="37" t="s">
        <v>23</v>
      </c>
      <c r="J37" s="37" t="s">
        <v>10</v>
      </c>
    </row>
    <row r="38" ht="11.25">
      <c r="A38" s="37" t="s">
        <v>24</v>
      </c>
    </row>
    <row r="39" ht="11.25">
      <c r="A39" s="37" t="s">
        <v>25</v>
      </c>
    </row>
    <row r="40" ht="11.25">
      <c r="A40" s="37" t="s">
        <v>26</v>
      </c>
    </row>
    <row r="41" ht="11.25">
      <c r="A41" s="37" t="s">
        <v>27</v>
      </c>
    </row>
  </sheetData>
  <sheetProtection/>
  <mergeCells count="32">
    <mergeCell ref="A1:M1"/>
    <mergeCell ref="A3:A7"/>
    <mergeCell ref="B3:B7"/>
    <mergeCell ref="C3:C7"/>
    <mergeCell ref="D3:D7"/>
    <mergeCell ref="E3:E7"/>
    <mergeCell ref="F3:L3"/>
    <mergeCell ref="M3:M7"/>
    <mergeCell ref="F4:F7"/>
    <mergeCell ref="G5:G7"/>
    <mergeCell ref="H5:H7"/>
    <mergeCell ref="J5:K7"/>
    <mergeCell ref="G4:L4"/>
    <mergeCell ref="L5:L7"/>
    <mergeCell ref="I6:I7"/>
    <mergeCell ref="L12:L15"/>
    <mergeCell ref="M12:M15"/>
    <mergeCell ref="J8:K8"/>
    <mergeCell ref="A9:D9"/>
    <mergeCell ref="G12:G15"/>
    <mergeCell ref="A12:A15"/>
    <mergeCell ref="B12:B15"/>
    <mergeCell ref="C12:C15"/>
    <mergeCell ref="D12:D15"/>
    <mergeCell ref="A36:D36"/>
    <mergeCell ref="H12:H15"/>
    <mergeCell ref="I12:I15"/>
    <mergeCell ref="A35:D35"/>
    <mergeCell ref="A21:D21"/>
    <mergeCell ref="A22:D22"/>
    <mergeCell ref="E12:E15"/>
    <mergeCell ref="F12:F15"/>
  </mergeCells>
  <printOptions horizontalCentered="1"/>
  <pageMargins left="0" right="0" top="0.7874015748031497" bottom="0.5905511811023623" header="0.11811023622047245" footer="0.11811023622047245"/>
  <pageSetup horizontalDpi="600" verticalDpi="600" orientation="landscape" paperSize="9" scale="90" r:id="rId1"/>
  <headerFooter alignWithMargins="0">
    <oddHeader>&amp;R&amp;9
Załącznik Nr  3
do uchwały  Nr V/17/11
Rady Gminy  Skarżysko Kościelne 
z dnia 31 stycznia 2011 r.
</oddHeader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1" width="4.25390625" style="0" customWidth="1"/>
    <col min="2" max="2" width="47.625" style="0" customWidth="1"/>
    <col min="3" max="3" width="22.375" style="0" customWidth="1"/>
    <col min="4" max="4" width="7.25390625" style="0" customWidth="1"/>
    <col min="5" max="5" width="11.00390625" style="0" customWidth="1"/>
    <col min="6" max="6" width="11.00390625" style="0" hidden="1" customWidth="1"/>
    <col min="7" max="7" width="17.375" style="0" customWidth="1"/>
    <col min="8" max="8" width="14.25390625" style="0" customWidth="1"/>
  </cols>
  <sheetData>
    <row r="1" spans="1:8" ht="47.25" customHeight="1">
      <c r="A1" s="228" t="s">
        <v>146</v>
      </c>
      <c r="B1" s="228"/>
      <c r="C1" s="228"/>
      <c r="D1" s="228"/>
      <c r="E1" s="228"/>
      <c r="F1" s="228"/>
      <c r="G1" s="228"/>
      <c r="H1" s="228"/>
    </row>
    <row r="2" spans="2:8" ht="25.5" customHeight="1">
      <c r="B2" s="1"/>
      <c r="C2" s="1"/>
      <c r="G2" s="5"/>
      <c r="H2" s="5" t="s">
        <v>98</v>
      </c>
    </row>
    <row r="3" spans="1:8" s="214" customFormat="1" ht="27" customHeight="1">
      <c r="A3" s="211" t="s">
        <v>111</v>
      </c>
      <c r="B3" s="211" t="s">
        <v>99</v>
      </c>
      <c r="C3" s="213" t="s">
        <v>41</v>
      </c>
      <c r="D3" s="211" t="s">
        <v>70</v>
      </c>
      <c r="E3" s="211" t="s">
        <v>71</v>
      </c>
      <c r="F3" s="211" t="s">
        <v>223</v>
      </c>
      <c r="G3" s="211" t="s">
        <v>42</v>
      </c>
      <c r="H3" s="211" t="s">
        <v>5</v>
      </c>
    </row>
    <row r="4" spans="1:8" s="26" customFormat="1" ht="10.5" customHeight="1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6</v>
      </c>
      <c r="H4" s="9">
        <v>7</v>
      </c>
    </row>
    <row r="5" spans="1:8" s="73" customFormat="1" ht="12" customHeight="1">
      <c r="A5" s="70">
        <v>1</v>
      </c>
      <c r="B5" s="48" t="s">
        <v>49</v>
      </c>
      <c r="C5" s="48"/>
      <c r="D5" s="71"/>
      <c r="E5" s="71"/>
      <c r="F5" s="71"/>
      <c r="G5" s="72"/>
      <c r="H5" s="72"/>
    </row>
    <row r="6" spans="1:8" s="1" customFormat="1" ht="17.25" customHeight="1" hidden="1">
      <c r="A6" s="57"/>
      <c r="B6" s="45"/>
      <c r="C6" s="45"/>
      <c r="D6" s="12"/>
      <c r="E6" s="12"/>
      <c r="F6" s="12"/>
      <c r="G6" s="31"/>
      <c r="H6" s="31"/>
    </row>
    <row r="7" spans="1:8" s="1" customFormat="1" ht="51.75" customHeight="1">
      <c r="A7" s="57"/>
      <c r="B7" s="112" t="s">
        <v>228</v>
      </c>
      <c r="C7" s="45" t="s">
        <v>40</v>
      </c>
      <c r="D7" s="12">
        <v>801</v>
      </c>
      <c r="E7" s="12">
        <v>80101</v>
      </c>
      <c r="F7" s="12">
        <v>4300</v>
      </c>
      <c r="G7" s="31" t="s">
        <v>52</v>
      </c>
      <c r="H7" s="31">
        <v>22396</v>
      </c>
    </row>
    <row r="8" spans="1:8" s="73" customFormat="1" ht="18.75" customHeight="1">
      <c r="A8" s="236" t="s">
        <v>43</v>
      </c>
      <c r="B8" s="237"/>
      <c r="C8" s="237"/>
      <c r="D8" s="237"/>
      <c r="E8" s="237"/>
      <c r="F8" s="237"/>
      <c r="G8" s="238"/>
      <c r="H8" s="72">
        <f>SUM(H6:H7)</f>
        <v>22396</v>
      </c>
    </row>
    <row r="9" spans="1:8" s="73" customFormat="1" ht="15.75" customHeight="1">
      <c r="A9" s="70">
        <v>2</v>
      </c>
      <c r="B9" s="48" t="s">
        <v>50</v>
      </c>
      <c r="C9" s="48"/>
      <c r="D9" s="71"/>
      <c r="E9" s="71"/>
      <c r="F9" s="71"/>
      <c r="G9" s="72"/>
      <c r="H9" s="72"/>
    </row>
    <row r="10" spans="1:8" s="1" customFormat="1" ht="24.75" customHeight="1">
      <c r="A10" s="57"/>
      <c r="B10" s="111" t="s">
        <v>194</v>
      </c>
      <c r="C10" s="45" t="s">
        <v>9</v>
      </c>
      <c r="D10" s="12">
        <v>926</v>
      </c>
      <c r="E10" s="12">
        <v>92605</v>
      </c>
      <c r="F10" s="12">
        <v>4210</v>
      </c>
      <c r="G10" s="31" t="s">
        <v>52</v>
      </c>
      <c r="H10" s="31">
        <v>9500</v>
      </c>
    </row>
    <row r="11" spans="1:8" s="1" customFormat="1" ht="23.25" customHeight="1">
      <c r="A11" s="57"/>
      <c r="B11" s="111" t="s">
        <v>184</v>
      </c>
      <c r="C11" s="45" t="s">
        <v>9</v>
      </c>
      <c r="D11" s="12">
        <v>900</v>
      </c>
      <c r="E11" s="12">
        <v>90095</v>
      </c>
      <c r="F11" s="12">
        <v>4300</v>
      </c>
      <c r="G11" s="31" t="s">
        <v>182</v>
      </c>
      <c r="H11" s="31">
        <v>11896</v>
      </c>
    </row>
    <row r="12" spans="1:8" s="73" customFormat="1" ht="14.25" customHeight="1">
      <c r="A12" s="236" t="s">
        <v>43</v>
      </c>
      <c r="B12" s="237"/>
      <c r="C12" s="237"/>
      <c r="D12" s="237"/>
      <c r="E12" s="237"/>
      <c r="F12" s="237"/>
      <c r="G12" s="238"/>
      <c r="H12" s="72">
        <f>SUM(H10:H11)</f>
        <v>21396</v>
      </c>
    </row>
    <row r="13" spans="1:11" s="73" customFormat="1" ht="17.25" customHeight="1">
      <c r="A13" s="70">
        <v>3</v>
      </c>
      <c r="B13" s="48" t="s">
        <v>48</v>
      </c>
      <c r="C13" s="48"/>
      <c r="D13" s="71"/>
      <c r="E13" s="71"/>
      <c r="F13" s="71"/>
      <c r="G13" s="72"/>
      <c r="H13" s="72"/>
      <c r="K13" s="1"/>
    </row>
    <row r="14" spans="1:8" s="1" customFormat="1" ht="28.5" customHeight="1">
      <c r="A14" s="57"/>
      <c r="B14" s="111" t="s">
        <v>185</v>
      </c>
      <c r="C14" s="45" t="s">
        <v>9</v>
      </c>
      <c r="D14" s="12">
        <v>900</v>
      </c>
      <c r="E14" s="12">
        <v>90095</v>
      </c>
      <c r="F14" s="12">
        <v>4210</v>
      </c>
      <c r="G14" s="31" t="s">
        <v>52</v>
      </c>
      <c r="H14" s="31">
        <v>3000</v>
      </c>
    </row>
    <row r="15" spans="1:8" s="1" customFormat="1" ht="19.5" customHeight="1">
      <c r="A15" s="57"/>
      <c r="B15" s="111" t="s">
        <v>187</v>
      </c>
      <c r="C15" s="45" t="s">
        <v>9</v>
      </c>
      <c r="D15" s="12">
        <v>900</v>
      </c>
      <c r="E15" s="12">
        <v>90095</v>
      </c>
      <c r="F15" s="12">
        <v>4210</v>
      </c>
      <c r="G15" s="31" t="s">
        <v>52</v>
      </c>
      <c r="H15" s="31">
        <v>1064</v>
      </c>
    </row>
    <row r="16" spans="1:8" s="1" customFormat="1" ht="28.5" customHeight="1">
      <c r="A16" s="57"/>
      <c r="B16" s="111" t="s">
        <v>204</v>
      </c>
      <c r="C16" s="45" t="s">
        <v>9</v>
      </c>
      <c r="D16" s="12">
        <v>900</v>
      </c>
      <c r="E16" s="12">
        <v>90095</v>
      </c>
      <c r="F16" s="12">
        <v>4210</v>
      </c>
      <c r="G16" s="31" t="s">
        <v>52</v>
      </c>
      <c r="H16" s="31">
        <v>1000</v>
      </c>
    </row>
    <row r="17" spans="1:8" s="1" customFormat="1" ht="13.5" customHeight="1">
      <c r="A17" s="233"/>
      <c r="B17" s="235" t="s">
        <v>186</v>
      </c>
      <c r="C17" s="226" t="s">
        <v>9</v>
      </c>
      <c r="D17" s="229">
        <v>600</v>
      </c>
      <c r="E17" s="229">
        <v>60095</v>
      </c>
      <c r="F17" s="12">
        <v>4210</v>
      </c>
      <c r="G17" s="239" t="s">
        <v>52</v>
      </c>
      <c r="H17" s="239">
        <v>6000</v>
      </c>
    </row>
    <row r="18" spans="1:8" s="1" customFormat="1" ht="15" customHeight="1">
      <c r="A18" s="234"/>
      <c r="B18" s="225"/>
      <c r="C18" s="227"/>
      <c r="D18" s="230"/>
      <c r="E18" s="230"/>
      <c r="F18" s="12">
        <v>4300</v>
      </c>
      <c r="G18" s="240"/>
      <c r="H18" s="240"/>
    </row>
    <row r="19" spans="1:8" s="73" customFormat="1" ht="17.25" customHeight="1">
      <c r="A19" s="236" t="s">
        <v>43</v>
      </c>
      <c r="B19" s="237"/>
      <c r="C19" s="237"/>
      <c r="D19" s="237"/>
      <c r="E19" s="237"/>
      <c r="F19" s="237"/>
      <c r="G19" s="238"/>
      <c r="H19" s="72">
        <f>SUM(H14:H18)</f>
        <v>11064</v>
      </c>
    </row>
    <row r="20" spans="1:8" s="73" customFormat="1" ht="18" customHeight="1">
      <c r="A20" s="70">
        <v>4</v>
      </c>
      <c r="B20" s="48" t="s">
        <v>220</v>
      </c>
      <c r="C20" s="48"/>
      <c r="D20" s="71"/>
      <c r="E20" s="71"/>
      <c r="F20" s="71"/>
      <c r="G20" s="72"/>
      <c r="H20" s="72"/>
    </row>
    <row r="21" spans="1:8" s="1" customFormat="1" ht="39" customHeight="1">
      <c r="A21" s="57"/>
      <c r="B21" s="111" t="s">
        <v>195</v>
      </c>
      <c r="C21" s="45" t="s">
        <v>9</v>
      </c>
      <c r="D21" s="12">
        <v>900</v>
      </c>
      <c r="E21" s="12">
        <v>90095</v>
      </c>
      <c r="F21" s="12">
        <v>4210</v>
      </c>
      <c r="G21" s="31" t="s">
        <v>52</v>
      </c>
      <c r="H21" s="31">
        <v>3580</v>
      </c>
    </row>
    <row r="22" spans="1:8" s="1" customFormat="1" ht="44.25" customHeight="1">
      <c r="A22" s="57"/>
      <c r="B22" s="111" t="s">
        <v>196</v>
      </c>
      <c r="C22" s="45" t="s">
        <v>9</v>
      </c>
      <c r="D22" s="12">
        <v>921</v>
      </c>
      <c r="E22" s="12">
        <v>92105</v>
      </c>
      <c r="F22" s="12">
        <v>4210</v>
      </c>
      <c r="G22" s="31" t="s">
        <v>52</v>
      </c>
      <c r="H22" s="31">
        <v>11000</v>
      </c>
    </row>
    <row r="23" spans="1:8" s="1" customFormat="1" ht="23.25" customHeight="1" hidden="1">
      <c r="A23" s="57"/>
      <c r="B23" s="45"/>
      <c r="C23" s="45"/>
      <c r="D23" s="12"/>
      <c r="E23" s="12"/>
      <c r="F23" s="12"/>
      <c r="G23" s="31"/>
      <c r="H23" s="31"/>
    </row>
    <row r="24" spans="1:8" s="73" customFormat="1" ht="19.5" customHeight="1">
      <c r="A24" s="236" t="s">
        <v>43</v>
      </c>
      <c r="B24" s="237"/>
      <c r="C24" s="237"/>
      <c r="D24" s="237"/>
      <c r="E24" s="237"/>
      <c r="F24" s="237"/>
      <c r="G24" s="238"/>
      <c r="H24" s="72">
        <f>SUM(H21:H23)</f>
        <v>14580</v>
      </c>
    </row>
    <row r="25" spans="1:8" s="73" customFormat="1" ht="18.75" customHeight="1">
      <c r="A25" s="70">
        <v>5</v>
      </c>
      <c r="B25" s="48" t="s">
        <v>47</v>
      </c>
      <c r="C25" s="48"/>
      <c r="D25" s="71"/>
      <c r="E25" s="71"/>
      <c r="F25" s="71"/>
      <c r="G25" s="72"/>
      <c r="H25" s="72"/>
    </row>
    <row r="26" spans="1:8" s="1" customFormat="1" ht="26.25" customHeight="1">
      <c r="A26" s="57"/>
      <c r="B26" s="111" t="s">
        <v>189</v>
      </c>
      <c r="C26" s="45" t="s">
        <v>9</v>
      </c>
      <c r="D26" s="12">
        <v>900</v>
      </c>
      <c r="E26" s="12">
        <v>90095</v>
      </c>
      <c r="F26" s="12">
        <v>4300</v>
      </c>
      <c r="G26" s="31" t="s">
        <v>52</v>
      </c>
      <c r="H26" s="31">
        <v>4500</v>
      </c>
    </row>
    <row r="27" spans="1:8" s="1" customFormat="1" ht="25.5" customHeight="1">
      <c r="A27" s="57"/>
      <c r="B27" s="111" t="s">
        <v>188</v>
      </c>
      <c r="C27" s="45" t="s">
        <v>62</v>
      </c>
      <c r="D27" s="12">
        <v>801</v>
      </c>
      <c r="E27" s="12">
        <v>80101</v>
      </c>
      <c r="F27" s="12">
        <v>4300</v>
      </c>
      <c r="G27" s="31" t="s">
        <v>52</v>
      </c>
      <c r="H27" s="31">
        <v>3600</v>
      </c>
    </row>
    <row r="28" spans="1:8" s="1" customFormat="1" ht="21.75" customHeight="1">
      <c r="A28" s="57"/>
      <c r="B28" s="111" t="s">
        <v>218</v>
      </c>
      <c r="C28" s="45" t="s">
        <v>9</v>
      </c>
      <c r="D28" s="12">
        <v>900</v>
      </c>
      <c r="E28" s="12">
        <v>90095</v>
      </c>
      <c r="F28" s="12">
        <v>4300</v>
      </c>
      <c r="G28" s="31" t="s">
        <v>52</v>
      </c>
      <c r="H28" s="31">
        <v>14200</v>
      </c>
    </row>
    <row r="29" spans="1:8" s="73" customFormat="1" ht="15.75" customHeight="1">
      <c r="A29" s="236" t="s">
        <v>43</v>
      </c>
      <c r="B29" s="237"/>
      <c r="C29" s="237"/>
      <c r="D29" s="237"/>
      <c r="E29" s="237"/>
      <c r="F29" s="237"/>
      <c r="G29" s="238"/>
      <c r="H29" s="72">
        <f>SUM(H26:H28)</f>
        <v>22300</v>
      </c>
    </row>
    <row r="30" spans="1:8" s="73" customFormat="1" ht="19.5" customHeight="1">
      <c r="A30" s="70">
        <v>6</v>
      </c>
      <c r="B30" s="48" t="s">
        <v>46</v>
      </c>
      <c r="C30" s="48"/>
      <c r="D30" s="71"/>
      <c r="E30" s="71"/>
      <c r="F30" s="71"/>
      <c r="G30" s="72"/>
      <c r="H30" s="72"/>
    </row>
    <row r="31" spans="1:8" s="1" customFormat="1" ht="23.25" customHeight="1">
      <c r="A31" s="57"/>
      <c r="B31" s="111" t="s">
        <v>197</v>
      </c>
      <c r="C31" s="45" t="s">
        <v>9</v>
      </c>
      <c r="D31" s="12">
        <v>900</v>
      </c>
      <c r="E31" s="12">
        <v>90095</v>
      </c>
      <c r="F31" s="12">
        <v>4210</v>
      </c>
      <c r="G31" s="31" t="s">
        <v>52</v>
      </c>
      <c r="H31" s="31">
        <v>4500</v>
      </c>
    </row>
    <row r="32" spans="1:8" s="1" customFormat="1" ht="29.25" customHeight="1">
      <c r="A32" s="57"/>
      <c r="B32" s="111" t="s">
        <v>191</v>
      </c>
      <c r="C32" s="45" t="s">
        <v>9</v>
      </c>
      <c r="D32" s="12">
        <v>600</v>
      </c>
      <c r="E32" s="12">
        <v>60095</v>
      </c>
      <c r="F32" s="12">
        <v>4210</v>
      </c>
      <c r="G32" s="31" t="s">
        <v>52</v>
      </c>
      <c r="H32" s="31">
        <v>2000</v>
      </c>
    </row>
    <row r="33" spans="1:8" s="1" customFormat="1" ht="23.25" customHeight="1">
      <c r="A33" s="57"/>
      <c r="B33" s="111" t="s">
        <v>192</v>
      </c>
      <c r="C33" s="45" t="s">
        <v>9</v>
      </c>
      <c r="D33" s="12">
        <v>900</v>
      </c>
      <c r="E33" s="12">
        <v>90095</v>
      </c>
      <c r="F33" s="12">
        <v>4210</v>
      </c>
      <c r="G33" s="31" t="s">
        <v>52</v>
      </c>
      <c r="H33" s="31">
        <v>1884</v>
      </c>
    </row>
    <row r="34" spans="1:8" s="1" customFormat="1" ht="19.5" customHeight="1">
      <c r="A34" s="57"/>
      <c r="B34" s="111" t="s">
        <v>190</v>
      </c>
      <c r="C34" s="45" t="s">
        <v>9</v>
      </c>
      <c r="D34" s="12">
        <v>921</v>
      </c>
      <c r="E34" s="12">
        <v>92195</v>
      </c>
      <c r="F34" s="12">
        <v>4210</v>
      </c>
      <c r="G34" s="31" t="s">
        <v>52</v>
      </c>
      <c r="H34" s="31">
        <v>2500</v>
      </c>
    </row>
    <row r="35" spans="1:8" s="73" customFormat="1" ht="12" customHeight="1">
      <c r="A35" s="236" t="s">
        <v>43</v>
      </c>
      <c r="B35" s="237"/>
      <c r="C35" s="237"/>
      <c r="D35" s="237"/>
      <c r="E35" s="237"/>
      <c r="F35" s="237"/>
      <c r="G35" s="238"/>
      <c r="H35" s="72">
        <f>SUM(H31:H34)</f>
        <v>10884</v>
      </c>
    </row>
    <row r="36" spans="1:8" s="73" customFormat="1" ht="15.75" customHeight="1">
      <c r="A36" s="70">
        <v>7</v>
      </c>
      <c r="B36" s="48" t="s">
        <v>45</v>
      </c>
      <c r="C36" s="48"/>
      <c r="D36" s="71"/>
      <c r="E36" s="71"/>
      <c r="F36" s="71"/>
      <c r="G36" s="72"/>
      <c r="H36" s="72"/>
    </row>
    <row r="37" spans="1:8" s="1" customFormat="1" ht="33" customHeight="1">
      <c r="A37" s="57"/>
      <c r="B37" s="110" t="s">
        <v>221</v>
      </c>
      <c r="C37" s="45" t="s">
        <v>219</v>
      </c>
      <c r="D37" s="12">
        <v>921</v>
      </c>
      <c r="E37" s="12">
        <v>92105</v>
      </c>
      <c r="F37" s="12">
        <v>4210</v>
      </c>
      <c r="G37" s="31" t="s">
        <v>52</v>
      </c>
      <c r="H37" s="31">
        <v>5500</v>
      </c>
    </row>
    <row r="38" spans="1:8" s="1" customFormat="1" ht="39" customHeight="1">
      <c r="A38" s="57"/>
      <c r="B38" s="110" t="s">
        <v>198</v>
      </c>
      <c r="C38" s="45" t="s">
        <v>219</v>
      </c>
      <c r="D38" s="12">
        <v>921</v>
      </c>
      <c r="E38" s="12">
        <v>92105</v>
      </c>
      <c r="F38" s="12">
        <v>4210</v>
      </c>
      <c r="G38" s="31" t="s">
        <v>52</v>
      </c>
      <c r="H38" s="31">
        <v>7000</v>
      </c>
    </row>
    <row r="39" spans="1:8" s="1" customFormat="1" ht="39" customHeight="1">
      <c r="A39" s="57"/>
      <c r="B39" s="110" t="s">
        <v>200</v>
      </c>
      <c r="C39" s="45" t="s">
        <v>219</v>
      </c>
      <c r="D39" s="12">
        <v>921</v>
      </c>
      <c r="E39" s="12">
        <v>92105</v>
      </c>
      <c r="F39" s="12">
        <v>6060</v>
      </c>
      <c r="G39" s="31" t="s">
        <v>51</v>
      </c>
      <c r="H39" s="31">
        <v>6000</v>
      </c>
    </row>
    <row r="40" spans="1:8" s="1" customFormat="1" ht="39" customHeight="1">
      <c r="A40" s="57"/>
      <c r="B40" s="111" t="s">
        <v>199</v>
      </c>
      <c r="C40" s="45" t="s">
        <v>9</v>
      </c>
      <c r="D40" s="12">
        <v>900</v>
      </c>
      <c r="E40" s="12">
        <v>90095</v>
      </c>
      <c r="F40" s="12">
        <v>4210</v>
      </c>
      <c r="G40" s="31" t="s">
        <v>52</v>
      </c>
      <c r="H40" s="31">
        <v>2888</v>
      </c>
    </row>
    <row r="41" spans="1:8" s="73" customFormat="1" ht="15" customHeight="1">
      <c r="A41" s="236" t="s">
        <v>43</v>
      </c>
      <c r="B41" s="237"/>
      <c r="C41" s="237"/>
      <c r="D41" s="237"/>
      <c r="E41" s="237"/>
      <c r="F41" s="237"/>
      <c r="G41" s="238"/>
      <c r="H41" s="72">
        <f>SUM(H37:H40)</f>
        <v>21388</v>
      </c>
    </row>
    <row r="42" spans="1:8" s="73" customFormat="1" ht="20.25" customHeight="1">
      <c r="A42" s="70">
        <v>8</v>
      </c>
      <c r="B42" s="48" t="s">
        <v>44</v>
      </c>
      <c r="C42" s="48"/>
      <c r="D42" s="71"/>
      <c r="E42" s="71"/>
      <c r="F42" s="71"/>
      <c r="G42" s="72"/>
      <c r="H42" s="72"/>
    </row>
    <row r="43" spans="1:8" s="1" customFormat="1" ht="20.25" customHeight="1">
      <c r="A43" s="57"/>
      <c r="B43" s="111" t="s">
        <v>201</v>
      </c>
      <c r="C43" s="45" t="s">
        <v>9</v>
      </c>
      <c r="D43" s="12">
        <v>900</v>
      </c>
      <c r="E43" s="12">
        <v>90095</v>
      </c>
      <c r="F43" s="12">
        <v>4210</v>
      </c>
      <c r="G43" s="31" t="s">
        <v>52</v>
      </c>
      <c r="H43" s="31">
        <v>3100</v>
      </c>
    </row>
    <row r="44" spans="1:8" s="1" customFormat="1" ht="33.75" customHeight="1">
      <c r="A44" s="57"/>
      <c r="B44" s="111" t="s">
        <v>202</v>
      </c>
      <c r="C44" s="45" t="s">
        <v>9</v>
      </c>
      <c r="D44" s="12">
        <v>750</v>
      </c>
      <c r="E44" s="12">
        <v>75095</v>
      </c>
      <c r="F44" s="12">
        <v>4210</v>
      </c>
      <c r="G44" s="31" t="s">
        <v>52</v>
      </c>
      <c r="H44" s="31">
        <v>1132</v>
      </c>
    </row>
    <row r="45" spans="1:8" s="1" customFormat="1" ht="15.75" customHeight="1">
      <c r="A45" s="233"/>
      <c r="B45" s="235" t="s">
        <v>193</v>
      </c>
      <c r="C45" s="226" t="s">
        <v>9</v>
      </c>
      <c r="D45" s="229">
        <v>921</v>
      </c>
      <c r="E45" s="229">
        <v>92105</v>
      </c>
      <c r="F45" s="12">
        <v>4210</v>
      </c>
      <c r="G45" s="239" t="s">
        <v>52</v>
      </c>
      <c r="H45" s="239">
        <v>7100</v>
      </c>
    </row>
    <row r="46" spans="1:8" s="1" customFormat="1" ht="11.25" customHeight="1">
      <c r="A46" s="234"/>
      <c r="B46" s="225"/>
      <c r="C46" s="227"/>
      <c r="D46" s="230"/>
      <c r="E46" s="230"/>
      <c r="F46" s="12">
        <v>4300</v>
      </c>
      <c r="G46" s="240"/>
      <c r="H46" s="240"/>
    </row>
    <row r="47" spans="1:8" s="73" customFormat="1" ht="18.75" customHeight="1">
      <c r="A47" s="236" t="s">
        <v>43</v>
      </c>
      <c r="B47" s="237"/>
      <c r="C47" s="237"/>
      <c r="D47" s="237"/>
      <c r="E47" s="237"/>
      <c r="F47" s="237"/>
      <c r="G47" s="238"/>
      <c r="H47" s="72">
        <f>SUM(H43:H46)</f>
        <v>11332</v>
      </c>
    </row>
    <row r="48" spans="1:8" s="29" customFormat="1" ht="21" customHeight="1">
      <c r="A48" s="241" t="s">
        <v>124</v>
      </c>
      <c r="B48" s="232"/>
      <c r="C48" s="58"/>
      <c r="D48" s="58"/>
      <c r="E48" s="58"/>
      <c r="F48" s="58"/>
      <c r="G48" s="44"/>
      <c r="H48" s="44">
        <f>SUM(H8,H12,H19,H24,H29,H35,H41,H47)</f>
        <v>135340</v>
      </c>
    </row>
  </sheetData>
  <sheetProtection/>
  <mergeCells count="24">
    <mergeCell ref="H45:H46"/>
    <mergeCell ref="G45:G46"/>
    <mergeCell ref="D45:D46"/>
    <mergeCell ref="E45:E46"/>
    <mergeCell ref="A1:H1"/>
    <mergeCell ref="A8:G8"/>
    <mergeCell ref="A12:G12"/>
    <mergeCell ref="A19:G19"/>
    <mergeCell ref="E17:E18"/>
    <mergeCell ref="C17:C18"/>
    <mergeCell ref="D17:D18"/>
    <mergeCell ref="B17:B18"/>
    <mergeCell ref="A17:A18"/>
    <mergeCell ref="H17:H18"/>
    <mergeCell ref="A47:G47"/>
    <mergeCell ref="G17:G18"/>
    <mergeCell ref="A48:B48"/>
    <mergeCell ref="A24:G24"/>
    <mergeCell ref="A29:G29"/>
    <mergeCell ref="A35:G35"/>
    <mergeCell ref="A41:G41"/>
    <mergeCell ref="A45:A46"/>
    <mergeCell ref="B45:B46"/>
    <mergeCell ref="C45:C46"/>
  </mergeCells>
  <printOptions horizontalCentered="1"/>
  <pageMargins left="0" right="0" top="0.984251968503937" bottom="0.984251968503937" header="0.9055118110236221" footer="0.9055118110236221"/>
  <pageSetup horizontalDpi="600" verticalDpi="600" orientation="landscape" paperSize="9" scale="95" r:id="rId1"/>
  <headerFooter alignWithMargins="0">
    <oddHeader>&amp;R&amp;9
Załącznik Nr  11
do uchwały nr V/17/11
Rady Gminy Skarżysko Kościelne 
z dnia 31 stycznia 2011 r.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66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3.625" style="27" customWidth="1"/>
    <col min="2" max="2" width="39.00390625" style="27" customWidth="1"/>
    <col min="3" max="3" width="10.00390625" style="27" customWidth="1"/>
    <col min="4" max="4" width="10.375" style="27" customWidth="1"/>
    <col min="5" max="5" width="4.375" style="27" customWidth="1"/>
    <col min="6" max="6" width="6.875" style="27" customWidth="1"/>
    <col min="7" max="7" width="23.75390625" style="27" customWidth="1"/>
    <col min="8" max="8" width="12.625" style="63" customWidth="1"/>
    <col min="9" max="9" width="21.875" style="63" customWidth="1"/>
    <col min="10" max="16384" width="9.125" style="27" customWidth="1"/>
  </cols>
  <sheetData>
    <row r="1" spans="7:9" s="28" customFormat="1" ht="12">
      <c r="G1" s="28" t="s">
        <v>172</v>
      </c>
      <c r="H1" s="62"/>
      <c r="I1" s="62"/>
    </row>
    <row r="2" spans="7:9" s="28" customFormat="1" ht="12">
      <c r="G2" s="28" t="s">
        <v>269</v>
      </c>
      <c r="H2" s="62"/>
      <c r="I2" s="62"/>
    </row>
    <row r="3" spans="7:9" s="28" customFormat="1" ht="12">
      <c r="G3" s="28" t="s">
        <v>174</v>
      </c>
      <c r="H3" s="62"/>
      <c r="I3" s="62"/>
    </row>
    <row r="4" spans="7:9" s="28" customFormat="1" ht="12">
      <c r="G4" s="28" t="s">
        <v>268</v>
      </c>
      <c r="H4" s="62"/>
      <c r="I4" s="62"/>
    </row>
    <row r="5" spans="1:9" s="68" customFormat="1" ht="25.5" customHeight="1">
      <c r="A5" s="278" t="s">
        <v>171</v>
      </c>
      <c r="B5" s="278"/>
      <c r="C5" s="278"/>
      <c r="D5" s="278"/>
      <c r="E5" s="278"/>
      <c r="F5" s="278"/>
      <c r="G5" s="278"/>
      <c r="H5" s="278"/>
      <c r="I5" s="278"/>
    </row>
    <row r="6" ht="18.75" customHeight="1"/>
    <row r="7" spans="1:9" ht="48" customHeight="1">
      <c r="A7" s="280" t="s">
        <v>7</v>
      </c>
      <c r="B7" s="280" t="s">
        <v>11</v>
      </c>
      <c r="C7" s="280" t="s">
        <v>12</v>
      </c>
      <c r="D7" s="281" t="s">
        <v>115</v>
      </c>
      <c r="E7" s="280" t="s">
        <v>70</v>
      </c>
      <c r="F7" s="281" t="s">
        <v>71</v>
      </c>
      <c r="G7" s="280" t="s">
        <v>13</v>
      </c>
      <c r="H7" s="280"/>
      <c r="I7" s="279" t="s">
        <v>170</v>
      </c>
    </row>
    <row r="8" spans="1:9" ht="28.5" customHeight="1">
      <c r="A8" s="280"/>
      <c r="B8" s="280"/>
      <c r="C8" s="280"/>
      <c r="D8" s="282"/>
      <c r="E8" s="280"/>
      <c r="F8" s="282"/>
      <c r="G8" s="49" t="s">
        <v>14</v>
      </c>
      <c r="H8" s="64" t="s">
        <v>15</v>
      </c>
      <c r="I8" s="279"/>
    </row>
    <row r="9" spans="1:9" s="102" customFormat="1" ht="18" customHeight="1">
      <c r="A9" s="103">
        <v>1</v>
      </c>
      <c r="B9" s="103">
        <v>2</v>
      </c>
      <c r="C9" s="103">
        <v>3</v>
      </c>
      <c r="D9" s="104">
        <v>4</v>
      </c>
      <c r="E9" s="103">
        <v>5</v>
      </c>
      <c r="F9" s="104">
        <v>6</v>
      </c>
      <c r="G9" s="103">
        <v>7</v>
      </c>
      <c r="H9" s="106">
        <v>8</v>
      </c>
      <c r="I9" s="106">
        <v>9</v>
      </c>
    </row>
    <row r="10" spans="1:9" ht="36" customHeight="1">
      <c r="A10" s="50" t="s">
        <v>75</v>
      </c>
      <c r="B10" s="75" t="s">
        <v>36</v>
      </c>
      <c r="C10" s="74" t="s">
        <v>53</v>
      </c>
      <c r="D10" s="75" t="s">
        <v>9</v>
      </c>
      <c r="E10" s="107">
        <v>10</v>
      </c>
      <c r="F10" s="108">
        <v>1010</v>
      </c>
      <c r="G10" s="50" t="s">
        <v>16</v>
      </c>
      <c r="H10" s="105">
        <f>SUM(H11,H17)</f>
        <v>3141485</v>
      </c>
      <c r="I10" s="105">
        <f>SUM(I11,I17)</f>
        <v>0</v>
      </c>
    </row>
    <row r="11" spans="1:9" ht="12" customHeight="1">
      <c r="A11" s="51"/>
      <c r="B11" s="79" t="s">
        <v>34</v>
      </c>
      <c r="C11" s="51"/>
      <c r="D11" s="51"/>
      <c r="E11" s="51"/>
      <c r="F11" s="51"/>
      <c r="G11" s="51" t="s">
        <v>168</v>
      </c>
      <c r="H11" s="65">
        <f>SUM(H12:H14)</f>
        <v>0</v>
      </c>
      <c r="I11" s="65">
        <f>SUM(I12:I14)</f>
        <v>0</v>
      </c>
    </row>
    <row r="12" spans="1:9" ht="11.25" customHeight="1">
      <c r="A12" s="51"/>
      <c r="B12" s="79" t="s">
        <v>54</v>
      </c>
      <c r="C12" s="51"/>
      <c r="D12" s="51"/>
      <c r="E12" s="51"/>
      <c r="F12" s="51"/>
      <c r="G12" s="52" t="s">
        <v>17</v>
      </c>
      <c r="H12" s="65"/>
      <c r="I12" s="65"/>
    </row>
    <row r="13" spans="1:9" ht="11.25" customHeight="1">
      <c r="A13" s="51"/>
      <c r="B13" s="285" t="s">
        <v>55</v>
      </c>
      <c r="C13" s="51"/>
      <c r="D13" s="51"/>
      <c r="E13" s="51"/>
      <c r="F13" s="51"/>
      <c r="G13" s="52" t="s">
        <v>18</v>
      </c>
      <c r="H13" s="65"/>
      <c r="I13" s="65"/>
    </row>
    <row r="14" spans="1:9" ht="24">
      <c r="A14" s="51"/>
      <c r="B14" s="289"/>
      <c r="C14" s="51"/>
      <c r="D14" s="51"/>
      <c r="E14" s="51"/>
      <c r="F14" s="51"/>
      <c r="G14" s="53" t="s">
        <v>19</v>
      </c>
      <c r="H14" s="65"/>
      <c r="I14" s="65"/>
    </row>
    <row r="15" spans="1:9" ht="7.5" customHeight="1">
      <c r="A15" s="51"/>
      <c r="B15" s="289"/>
      <c r="C15" s="51"/>
      <c r="D15" s="51"/>
      <c r="E15" s="51"/>
      <c r="F15" s="51"/>
      <c r="G15" s="100"/>
      <c r="H15" s="65"/>
      <c r="I15" s="65"/>
    </row>
    <row r="16" spans="1:9" ht="9" customHeight="1">
      <c r="A16" s="51"/>
      <c r="B16" s="289"/>
      <c r="C16" s="51"/>
      <c r="D16" s="51"/>
      <c r="E16" s="51"/>
      <c r="F16" s="51"/>
      <c r="G16" s="100"/>
      <c r="H16" s="65"/>
      <c r="I16" s="65"/>
    </row>
    <row r="17" spans="1:9" ht="12.75">
      <c r="A17" s="51"/>
      <c r="B17" s="289"/>
      <c r="C17" s="51"/>
      <c r="D17" s="51"/>
      <c r="E17" s="51"/>
      <c r="F17" s="51"/>
      <c r="G17" s="51" t="s">
        <v>167</v>
      </c>
      <c r="H17" s="65">
        <f>SUM(H18:H20)</f>
        <v>3141485</v>
      </c>
      <c r="I17" s="65">
        <f>SUM(I18:I20)</f>
        <v>0</v>
      </c>
    </row>
    <row r="18" spans="1:9" ht="12.75">
      <c r="A18" s="51"/>
      <c r="B18" s="289"/>
      <c r="C18" s="51"/>
      <c r="D18" s="51"/>
      <c r="E18" s="51"/>
      <c r="F18" s="51"/>
      <c r="G18" s="52" t="s">
        <v>17</v>
      </c>
      <c r="H18" s="65">
        <v>1261577</v>
      </c>
      <c r="I18" s="65"/>
    </row>
    <row r="19" spans="1:9" ht="12.75">
      <c r="A19" s="51"/>
      <c r="B19" s="289"/>
      <c r="C19" s="51"/>
      <c r="D19" s="51"/>
      <c r="E19" s="51"/>
      <c r="F19" s="51"/>
      <c r="G19" s="52" t="s">
        <v>18</v>
      </c>
      <c r="H19" s="65"/>
      <c r="I19" s="65"/>
    </row>
    <row r="20" spans="1:9" ht="24">
      <c r="A20" s="51"/>
      <c r="B20" s="289"/>
      <c r="C20" s="51"/>
      <c r="D20" s="51"/>
      <c r="E20" s="51"/>
      <c r="F20" s="51"/>
      <c r="G20" s="53" t="s">
        <v>19</v>
      </c>
      <c r="H20" s="65">
        <v>1879908</v>
      </c>
      <c r="I20" s="65"/>
    </row>
    <row r="21" spans="1:9" ht="36">
      <c r="A21" s="51"/>
      <c r="B21" s="289"/>
      <c r="C21" s="51"/>
      <c r="D21" s="51"/>
      <c r="E21" s="51"/>
      <c r="F21" s="51"/>
      <c r="G21" s="100" t="s">
        <v>166</v>
      </c>
      <c r="H21" s="65"/>
      <c r="I21" s="65"/>
    </row>
    <row r="22" spans="1:9" ht="45.75" customHeight="1">
      <c r="A22" s="51"/>
      <c r="B22" s="290"/>
      <c r="C22" s="51"/>
      <c r="D22" s="51"/>
      <c r="E22" s="51"/>
      <c r="F22" s="51"/>
      <c r="G22" s="51"/>
      <c r="H22" s="65"/>
      <c r="I22" s="65"/>
    </row>
    <row r="23" spans="1:9" s="168" customFormat="1" ht="2.25" customHeight="1">
      <c r="A23" s="169"/>
      <c r="B23" s="169"/>
      <c r="C23" s="169"/>
      <c r="D23" s="169"/>
      <c r="E23" s="169"/>
      <c r="F23" s="169"/>
      <c r="G23" s="169"/>
      <c r="H23" s="170"/>
      <c r="I23" s="170"/>
    </row>
    <row r="24" spans="1:9" ht="2.25" customHeight="1">
      <c r="A24" s="54"/>
      <c r="B24" s="54"/>
      <c r="C24" s="54"/>
      <c r="D24" s="54"/>
      <c r="E24" s="54"/>
      <c r="F24" s="54"/>
      <c r="G24" s="54"/>
      <c r="H24" s="66"/>
      <c r="I24" s="66"/>
    </row>
    <row r="25" spans="1:9" ht="44.25" customHeight="1" hidden="1">
      <c r="A25" s="50">
        <v>2</v>
      </c>
      <c r="B25" s="75" t="s">
        <v>36</v>
      </c>
      <c r="C25" s="74" t="s">
        <v>210</v>
      </c>
      <c r="D25" s="75" t="s">
        <v>33</v>
      </c>
      <c r="E25" s="76">
        <v>10</v>
      </c>
      <c r="F25" s="77">
        <v>1041</v>
      </c>
      <c r="G25" s="50" t="s">
        <v>16</v>
      </c>
      <c r="H25" s="105">
        <f>SUM(H26,H32)</f>
        <v>0</v>
      </c>
      <c r="I25" s="105">
        <f>SUM(I26,I32)</f>
        <v>0</v>
      </c>
    </row>
    <row r="26" spans="1:9" ht="13.5" customHeight="1" hidden="1">
      <c r="A26" s="51"/>
      <c r="B26" s="79" t="s">
        <v>34</v>
      </c>
      <c r="C26" s="78"/>
      <c r="D26" s="79"/>
      <c r="E26" s="78"/>
      <c r="F26" s="78"/>
      <c r="G26" s="51" t="s">
        <v>168</v>
      </c>
      <c r="H26" s="65">
        <f>SUM(H27:H29)</f>
        <v>0</v>
      </c>
      <c r="I26" s="65">
        <f>SUM(I27:I29)</f>
        <v>0</v>
      </c>
    </row>
    <row r="27" spans="1:9" ht="15" customHeight="1" hidden="1">
      <c r="A27" s="51"/>
      <c r="B27" s="79" t="s">
        <v>35</v>
      </c>
      <c r="C27" s="78"/>
      <c r="D27" s="79"/>
      <c r="E27" s="78"/>
      <c r="F27" s="78"/>
      <c r="G27" s="52" t="s">
        <v>17</v>
      </c>
      <c r="H27" s="65"/>
      <c r="I27" s="65"/>
    </row>
    <row r="28" spans="1:9" ht="12.75" customHeight="1" hidden="1">
      <c r="A28" s="51"/>
      <c r="B28" s="285" t="s">
        <v>239</v>
      </c>
      <c r="C28" s="78"/>
      <c r="D28" s="79"/>
      <c r="E28" s="78"/>
      <c r="F28" s="78"/>
      <c r="G28" s="52" t="s">
        <v>18</v>
      </c>
      <c r="H28" s="65"/>
      <c r="I28" s="65"/>
    </row>
    <row r="29" spans="1:9" ht="24" hidden="1">
      <c r="A29" s="51"/>
      <c r="B29" s="291"/>
      <c r="C29" s="51"/>
      <c r="D29" s="125"/>
      <c r="E29" s="113"/>
      <c r="F29" s="51"/>
      <c r="G29" s="124" t="s">
        <v>19</v>
      </c>
      <c r="H29" s="65"/>
      <c r="I29" s="65"/>
    </row>
    <row r="30" spans="1:9" ht="3" customHeight="1" hidden="1">
      <c r="A30" s="51"/>
      <c r="B30" s="286"/>
      <c r="C30" s="51"/>
      <c r="D30" s="51"/>
      <c r="E30" s="51"/>
      <c r="F30" s="51"/>
      <c r="G30" s="100"/>
      <c r="H30" s="65"/>
      <c r="I30" s="65"/>
    </row>
    <row r="31" spans="1:9" ht="1.5" customHeight="1" hidden="1">
      <c r="A31" s="51"/>
      <c r="B31" s="286"/>
      <c r="C31" s="51"/>
      <c r="D31" s="51"/>
      <c r="E31" s="51"/>
      <c r="F31" s="51"/>
      <c r="G31" s="100"/>
      <c r="H31" s="65"/>
      <c r="I31" s="65"/>
    </row>
    <row r="32" spans="1:9" ht="12.75" hidden="1">
      <c r="A32" s="51"/>
      <c r="B32" s="286"/>
      <c r="C32" s="51"/>
      <c r="D32" s="51"/>
      <c r="E32" s="51"/>
      <c r="F32" s="51"/>
      <c r="G32" s="51" t="s">
        <v>167</v>
      </c>
      <c r="H32" s="65">
        <f>SUM(H33:H35)</f>
        <v>0</v>
      </c>
      <c r="I32" s="65">
        <f>SUM(I33:I35)</f>
        <v>0</v>
      </c>
    </row>
    <row r="33" spans="1:9" ht="12.75" hidden="1">
      <c r="A33" s="51"/>
      <c r="B33" s="286"/>
      <c r="C33" s="51"/>
      <c r="D33" s="51"/>
      <c r="E33" s="51"/>
      <c r="F33" s="51"/>
      <c r="G33" s="52" t="s">
        <v>17</v>
      </c>
      <c r="H33" s="65"/>
      <c r="I33" s="65"/>
    </row>
    <row r="34" spans="1:9" ht="12.75" hidden="1">
      <c r="A34" s="51"/>
      <c r="B34" s="286"/>
      <c r="C34" s="51"/>
      <c r="D34" s="51"/>
      <c r="E34" s="51"/>
      <c r="F34" s="51"/>
      <c r="G34" s="52" t="s">
        <v>18</v>
      </c>
      <c r="H34" s="65"/>
      <c r="I34" s="65"/>
    </row>
    <row r="35" spans="1:9" ht="24" hidden="1">
      <c r="A35" s="51"/>
      <c r="B35" s="286"/>
      <c r="C35" s="51"/>
      <c r="D35" s="51"/>
      <c r="E35" s="51"/>
      <c r="F35" s="51"/>
      <c r="G35" s="53" t="s">
        <v>19</v>
      </c>
      <c r="H35" s="65"/>
      <c r="I35" s="65"/>
    </row>
    <row r="36" spans="1:9" ht="36" hidden="1">
      <c r="A36" s="51"/>
      <c r="B36" s="286"/>
      <c r="C36" s="51"/>
      <c r="D36" s="51"/>
      <c r="E36" s="51"/>
      <c r="F36" s="51"/>
      <c r="G36" s="100" t="s">
        <v>166</v>
      </c>
      <c r="H36" s="65"/>
      <c r="I36" s="65"/>
    </row>
    <row r="37" spans="1:9" ht="2.25" customHeight="1">
      <c r="A37" s="54"/>
      <c r="B37" s="287"/>
      <c r="C37" s="54"/>
      <c r="D37" s="54"/>
      <c r="E37" s="54"/>
      <c r="F37" s="54"/>
      <c r="G37" s="54"/>
      <c r="H37" s="66"/>
      <c r="I37" s="66"/>
    </row>
    <row r="38" spans="1:9" ht="22.5" customHeight="1">
      <c r="A38" s="50">
        <v>2</v>
      </c>
      <c r="B38" s="55" t="s">
        <v>179</v>
      </c>
      <c r="C38" s="50" t="s">
        <v>214</v>
      </c>
      <c r="D38" s="231" t="s">
        <v>9</v>
      </c>
      <c r="E38" s="107">
        <v>10</v>
      </c>
      <c r="F38" s="108">
        <v>1041</v>
      </c>
      <c r="G38" s="50" t="s">
        <v>16</v>
      </c>
      <c r="H38" s="105">
        <f>SUM(H39,H45)</f>
        <v>42700</v>
      </c>
      <c r="I38" s="105">
        <f>SUM(I39,I45)</f>
        <v>42700</v>
      </c>
    </row>
    <row r="39" spans="1:9" ht="12.75">
      <c r="A39" s="51"/>
      <c r="B39" s="56" t="s">
        <v>258</v>
      </c>
      <c r="C39" s="51"/>
      <c r="D39" s="277"/>
      <c r="E39" s="51"/>
      <c r="F39" s="51"/>
      <c r="G39" s="51" t="s">
        <v>168</v>
      </c>
      <c r="H39" s="65">
        <f>SUM(H40:H42)</f>
        <v>42700</v>
      </c>
      <c r="I39" s="65">
        <f>SUM(I40:I42)</f>
        <v>42700</v>
      </c>
    </row>
    <row r="40" spans="1:9" ht="25.5">
      <c r="A40" s="51"/>
      <c r="B40" s="56" t="s">
        <v>257</v>
      </c>
      <c r="C40" s="51"/>
      <c r="D40" s="277"/>
      <c r="E40" s="51"/>
      <c r="F40" s="51"/>
      <c r="G40" s="52" t="s">
        <v>17</v>
      </c>
      <c r="H40" s="65">
        <v>14700</v>
      </c>
      <c r="I40" s="65">
        <v>14700</v>
      </c>
    </row>
    <row r="41" spans="1:9" ht="25.5">
      <c r="A41" s="113"/>
      <c r="B41" s="185" t="s">
        <v>241</v>
      </c>
      <c r="C41" s="158"/>
      <c r="D41" s="277"/>
      <c r="E41" s="51"/>
      <c r="F41" s="51"/>
      <c r="G41" s="52" t="s">
        <v>18</v>
      </c>
      <c r="H41" s="65"/>
      <c r="I41" s="65"/>
    </row>
    <row r="42" spans="1:9" ht="24">
      <c r="A42" s="51"/>
      <c r="C42" s="113"/>
      <c r="D42" s="51"/>
      <c r="E42" s="51"/>
      <c r="F42" s="51"/>
      <c r="G42" s="53" t="s">
        <v>19</v>
      </c>
      <c r="H42" s="65">
        <v>28000</v>
      </c>
      <c r="I42" s="65">
        <v>28000</v>
      </c>
    </row>
    <row r="43" spans="1:9" ht="2.25" customHeight="1">
      <c r="A43" s="51"/>
      <c r="C43" s="51"/>
      <c r="D43" s="51"/>
      <c r="E43" s="51"/>
      <c r="F43" s="51"/>
      <c r="G43" s="100"/>
      <c r="H43" s="65"/>
      <c r="I43" s="65"/>
    </row>
    <row r="44" spans="1:9" ht="1.5" customHeight="1" hidden="1">
      <c r="A44" s="51"/>
      <c r="C44" s="51"/>
      <c r="D44" s="51"/>
      <c r="E44" s="51"/>
      <c r="F44" s="51"/>
      <c r="G44" s="100"/>
      <c r="H44" s="65"/>
      <c r="I44" s="65"/>
    </row>
    <row r="45" spans="1:9" ht="11.25" customHeight="1">
      <c r="A45" s="51"/>
      <c r="B45" s="51"/>
      <c r="C45" s="51"/>
      <c r="D45" s="51"/>
      <c r="E45" s="51"/>
      <c r="F45" s="51"/>
      <c r="G45" s="51" t="s">
        <v>167</v>
      </c>
      <c r="H45" s="65">
        <f>SUM(H46:H48)</f>
        <v>0</v>
      </c>
      <c r="I45" s="65">
        <f>SUM(I46:I48)</f>
        <v>0</v>
      </c>
    </row>
    <row r="46" spans="1:9" ht="12.75">
      <c r="A46" s="51"/>
      <c r="B46" s="51"/>
      <c r="C46" s="51"/>
      <c r="D46" s="51"/>
      <c r="E46" s="51"/>
      <c r="F46" s="51"/>
      <c r="G46" s="52" t="s">
        <v>17</v>
      </c>
      <c r="H46" s="65">
        <v>0</v>
      </c>
      <c r="I46" s="65">
        <v>0</v>
      </c>
    </row>
    <row r="47" spans="1:9" ht="12" customHeight="1">
      <c r="A47" s="51"/>
      <c r="B47" s="51"/>
      <c r="C47" s="51"/>
      <c r="D47" s="51"/>
      <c r="E47" s="51"/>
      <c r="F47" s="51"/>
      <c r="G47" s="52" t="s">
        <v>18</v>
      </c>
      <c r="H47" s="65"/>
      <c r="I47" s="65"/>
    </row>
    <row r="48" spans="1:9" ht="21.75" customHeight="1">
      <c r="A48" s="51"/>
      <c r="B48" s="51"/>
      <c r="C48" s="51"/>
      <c r="D48" s="51"/>
      <c r="E48" s="51"/>
      <c r="F48" s="51"/>
      <c r="G48" s="53" t="s">
        <v>19</v>
      </c>
      <c r="H48" s="65">
        <v>0</v>
      </c>
      <c r="I48" s="65">
        <v>0</v>
      </c>
    </row>
    <row r="49" spans="1:9" ht="34.5" customHeight="1">
      <c r="A49" s="51"/>
      <c r="B49" s="51"/>
      <c r="C49" s="54"/>
      <c r="D49" s="51"/>
      <c r="E49" s="51"/>
      <c r="F49" s="51"/>
      <c r="G49" s="100" t="s">
        <v>166</v>
      </c>
      <c r="H49" s="65"/>
      <c r="I49" s="65"/>
    </row>
    <row r="50" spans="1:9" ht="38.25" customHeight="1">
      <c r="A50" s="50">
        <v>3</v>
      </c>
      <c r="B50" s="55" t="s">
        <v>37</v>
      </c>
      <c r="C50" s="50" t="s">
        <v>68</v>
      </c>
      <c r="D50" s="55" t="s">
        <v>9</v>
      </c>
      <c r="E50" s="50">
        <v>720</v>
      </c>
      <c r="F50" s="50">
        <v>72095</v>
      </c>
      <c r="G50" s="50" t="s">
        <v>16</v>
      </c>
      <c r="H50" s="105">
        <f>SUM(H51,H57)</f>
        <v>85000</v>
      </c>
      <c r="I50" s="105">
        <f>SUM(I51,I57)</f>
        <v>85000</v>
      </c>
    </row>
    <row r="51" spans="1:9" ht="42.75" customHeight="1">
      <c r="A51" s="51"/>
      <c r="B51" s="56" t="s">
        <v>211</v>
      </c>
      <c r="C51" s="51"/>
      <c r="D51" s="56"/>
      <c r="E51" s="51"/>
      <c r="F51" s="51"/>
      <c r="G51" s="51" t="s">
        <v>168</v>
      </c>
      <c r="H51" s="65">
        <f>SUM(H52:H54)</f>
        <v>0</v>
      </c>
      <c r="I51" s="65">
        <f>SUM(I52:I54)</f>
        <v>0</v>
      </c>
    </row>
    <row r="52" spans="1:9" ht="25.5">
      <c r="A52" s="51"/>
      <c r="B52" s="56" t="s">
        <v>212</v>
      </c>
      <c r="C52" s="51"/>
      <c r="D52" s="56"/>
      <c r="E52" s="51"/>
      <c r="F52" s="51"/>
      <c r="G52" s="181" t="s">
        <v>17</v>
      </c>
      <c r="H52" s="65"/>
      <c r="I52" s="65"/>
    </row>
    <row r="53" spans="1:9" ht="43.5" customHeight="1">
      <c r="A53" s="51"/>
      <c r="B53" s="56" t="s">
        <v>256</v>
      </c>
      <c r="C53" s="51"/>
      <c r="D53" s="56"/>
      <c r="E53" s="51"/>
      <c r="F53" s="51"/>
      <c r="G53" s="181" t="s">
        <v>18</v>
      </c>
      <c r="H53" s="65"/>
      <c r="I53" s="65"/>
    </row>
    <row r="54" spans="1:9" ht="23.25" customHeight="1">
      <c r="A54" s="113"/>
      <c r="B54" s="113"/>
      <c r="C54" s="113"/>
      <c r="D54" s="113"/>
      <c r="E54" s="113"/>
      <c r="F54" s="113"/>
      <c r="G54" s="182" t="s">
        <v>19</v>
      </c>
      <c r="H54" s="65"/>
      <c r="I54" s="65"/>
    </row>
    <row r="55" spans="1:9" ht="3" customHeight="1">
      <c r="A55" s="51"/>
      <c r="C55" s="51"/>
      <c r="D55" s="51"/>
      <c r="E55" s="51"/>
      <c r="F55" s="51"/>
      <c r="G55" s="56"/>
      <c r="H55" s="65"/>
      <c r="I55" s="65"/>
    </row>
    <row r="56" spans="1:9" ht="2.25" customHeight="1">
      <c r="A56" s="51"/>
      <c r="C56" s="51"/>
      <c r="D56" s="51"/>
      <c r="E56" s="51"/>
      <c r="F56" s="51"/>
      <c r="G56" s="56"/>
      <c r="H56" s="65"/>
      <c r="I56" s="65"/>
    </row>
    <row r="57" spans="1:9" ht="12.75">
      <c r="A57" s="51"/>
      <c r="B57" s="51"/>
      <c r="C57" s="51"/>
      <c r="D57" s="51"/>
      <c r="E57" s="51"/>
      <c r="F57" s="51"/>
      <c r="G57" s="51" t="s">
        <v>167</v>
      </c>
      <c r="H57" s="65">
        <f>SUM(H58:H60)</f>
        <v>85000</v>
      </c>
      <c r="I57" s="65">
        <f>SUM(I58:I60)</f>
        <v>85000</v>
      </c>
    </row>
    <row r="58" spans="1:9" ht="12.75">
      <c r="A58" s="51"/>
      <c r="B58" s="51"/>
      <c r="C58" s="51"/>
      <c r="D58" s="51"/>
      <c r="E58" s="51"/>
      <c r="F58" s="51"/>
      <c r="G58" s="181" t="s">
        <v>17</v>
      </c>
      <c r="H58" s="65">
        <v>19900</v>
      </c>
      <c r="I58" s="65">
        <v>19900</v>
      </c>
    </row>
    <row r="59" spans="1:9" ht="12.75">
      <c r="A59" s="51"/>
      <c r="B59" s="51"/>
      <c r="C59" s="51"/>
      <c r="D59" s="51"/>
      <c r="E59" s="51"/>
      <c r="F59" s="51"/>
      <c r="G59" s="181" t="s">
        <v>18</v>
      </c>
      <c r="H59" s="65"/>
      <c r="I59" s="65"/>
    </row>
    <row r="60" spans="1:9" ht="25.5">
      <c r="A60" s="51"/>
      <c r="B60" s="51"/>
      <c r="C60" s="51"/>
      <c r="D60" s="51"/>
      <c r="E60" s="51"/>
      <c r="F60" s="51"/>
      <c r="G60" s="182" t="s">
        <v>19</v>
      </c>
      <c r="H60" s="65">
        <v>65100</v>
      </c>
      <c r="I60" s="65">
        <v>65100</v>
      </c>
    </row>
    <row r="61" spans="1:9" ht="38.25">
      <c r="A61" s="51"/>
      <c r="B61" s="51"/>
      <c r="C61" s="51"/>
      <c r="D61" s="51"/>
      <c r="E61" s="51"/>
      <c r="F61" s="51"/>
      <c r="G61" s="56" t="s">
        <v>166</v>
      </c>
      <c r="H61" s="65"/>
      <c r="I61" s="65"/>
    </row>
    <row r="62" spans="1:9" ht="45" customHeight="1">
      <c r="A62" s="50">
        <v>4</v>
      </c>
      <c r="B62" s="55" t="s">
        <v>37</v>
      </c>
      <c r="C62" s="50" t="s">
        <v>175</v>
      </c>
      <c r="D62" s="55" t="s">
        <v>9</v>
      </c>
      <c r="E62" s="50">
        <v>720</v>
      </c>
      <c r="F62" s="50">
        <v>72095</v>
      </c>
      <c r="G62" s="50" t="s">
        <v>16</v>
      </c>
      <c r="H62" s="105">
        <f>SUM(H63,H69)</f>
        <v>101810</v>
      </c>
      <c r="I62" s="105">
        <f>SUM(I63,I69)</f>
        <v>69699</v>
      </c>
    </row>
    <row r="63" spans="1:9" ht="40.5" customHeight="1">
      <c r="A63" s="51"/>
      <c r="B63" s="56" t="s">
        <v>211</v>
      </c>
      <c r="C63" s="51"/>
      <c r="D63" s="56"/>
      <c r="E63" s="51"/>
      <c r="F63" s="51"/>
      <c r="G63" s="51" t="s">
        <v>168</v>
      </c>
      <c r="H63" s="65">
        <f>SUM(H64:H66)</f>
        <v>0</v>
      </c>
      <c r="I63" s="65">
        <f>SUM(I64:I66)</f>
        <v>0</v>
      </c>
    </row>
    <row r="64" spans="1:9" ht="25.5">
      <c r="A64" s="51"/>
      <c r="B64" s="56" t="s">
        <v>212</v>
      </c>
      <c r="C64" s="51"/>
      <c r="D64" s="56"/>
      <c r="E64" s="51"/>
      <c r="F64" s="51"/>
      <c r="G64" s="181" t="s">
        <v>17</v>
      </c>
      <c r="H64" s="65"/>
      <c r="I64" s="65"/>
    </row>
    <row r="65" spans="1:9" ht="25.5">
      <c r="A65" s="51"/>
      <c r="B65" s="56" t="s">
        <v>213</v>
      </c>
      <c r="C65" s="51"/>
      <c r="D65" s="56"/>
      <c r="E65" s="51"/>
      <c r="F65" s="51"/>
      <c r="G65" s="181" t="s">
        <v>18</v>
      </c>
      <c r="H65" s="65"/>
      <c r="I65" s="65"/>
    </row>
    <row r="66" spans="1:9" ht="25.5">
      <c r="A66" s="113"/>
      <c r="B66" s="113"/>
      <c r="C66" s="113"/>
      <c r="D66" s="113"/>
      <c r="E66" s="113"/>
      <c r="F66" s="113"/>
      <c r="G66" s="182" t="s">
        <v>19</v>
      </c>
      <c r="H66" s="65"/>
      <c r="I66" s="65"/>
    </row>
    <row r="67" spans="1:9" ht="4.5" customHeight="1">
      <c r="A67" s="51"/>
      <c r="C67" s="51"/>
      <c r="D67" s="51"/>
      <c r="E67" s="51"/>
      <c r="F67" s="51"/>
      <c r="G67" s="56"/>
      <c r="H67" s="65"/>
      <c r="I67" s="65"/>
    </row>
    <row r="68" spans="1:9" ht="4.5" customHeight="1">
      <c r="A68" s="51"/>
      <c r="C68" s="51"/>
      <c r="D68" s="51"/>
      <c r="E68" s="51"/>
      <c r="F68" s="51"/>
      <c r="G68" s="56"/>
      <c r="H68" s="65"/>
      <c r="I68" s="65"/>
    </row>
    <row r="69" spans="1:9" ht="12.75">
      <c r="A69" s="51"/>
      <c r="B69" s="51"/>
      <c r="C69" s="51"/>
      <c r="D69" s="51"/>
      <c r="E69" s="51"/>
      <c r="F69" s="51"/>
      <c r="G69" s="51" t="s">
        <v>167</v>
      </c>
      <c r="H69" s="65">
        <f>SUM(H70:H72)</f>
        <v>101810</v>
      </c>
      <c r="I69" s="65">
        <f>SUM(I70:I72)</f>
        <v>69699</v>
      </c>
    </row>
    <row r="70" spans="1:9" ht="12.75">
      <c r="A70" s="51"/>
      <c r="B70" s="51"/>
      <c r="C70" s="51"/>
      <c r="D70" s="51"/>
      <c r="E70" s="51"/>
      <c r="F70" s="51"/>
      <c r="G70" s="181" t="s">
        <v>17</v>
      </c>
      <c r="H70" s="65">
        <v>36000</v>
      </c>
      <c r="I70" s="65">
        <v>19555</v>
      </c>
    </row>
    <row r="71" spans="1:9" ht="12.75">
      <c r="A71" s="51"/>
      <c r="B71" s="51"/>
      <c r="C71" s="51"/>
      <c r="D71" s="51"/>
      <c r="E71" s="51"/>
      <c r="F71" s="51"/>
      <c r="G71" s="181" t="s">
        <v>18</v>
      </c>
      <c r="H71" s="65"/>
      <c r="I71" s="65"/>
    </row>
    <row r="72" spans="1:9" ht="25.5">
      <c r="A72" s="51"/>
      <c r="B72" s="51"/>
      <c r="C72" s="51"/>
      <c r="D72" s="51"/>
      <c r="E72" s="51"/>
      <c r="F72" s="51"/>
      <c r="G72" s="182" t="s">
        <v>19</v>
      </c>
      <c r="H72" s="65">
        <v>65810</v>
      </c>
      <c r="I72" s="65">
        <v>50144</v>
      </c>
    </row>
    <row r="73" spans="1:9" ht="38.25">
      <c r="A73" s="51"/>
      <c r="B73" s="51"/>
      <c r="C73" s="51"/>
      <c r="D73" s="51"/>
      <c r="E73" s="51"/>
      <c r="F73" s="51"/>
      <c r="G73" s="56" t="s">
        <v>166</v>
      </c>
      <c r="H73" s="65"/>
      <c r="I73" s="65"/>
    </row>
    <row r="74" spans="1:9" ht="43.5" customHeight="1" hidden="1">
      <c r="A74" s="50">
        <v>4</v>
      </c>
      <c r="B74" s="75" t="s">
        <v>36</v>
      </c>
      <c r="C74" s="74" t="s">
        <v>68</v>
      </c>
      <c r="D74" s="75" t="s">
        <v>9</v>
      </c>
      <c r="E74" s="74">
        <v>801</v>
      </c>
      <c r="F74" s="74">
        <v>80101</v>
      </c>
      <c r="G74" s="50" t="s">
        <v>16</v>
      </c>
      <c r="H74" s="105">
        <f>SUM(H75,H81)</f>
        <v>0</v>
      </c>
      <c r="I74" s="105">
        <f>SUM(I75,I81)</f>
        <v>0</v>
      </c>
    </row>
    <row r="75" spans="1:9" ht="12.75" customHeight="1" hidden="1">
      <c r="A75" s="51"/>
      <c r="B75" s="79" t="s">
        <v>34</v>
      </c>
      <c r="C75" s="78"/>
      <c r="D75" s="79"/>
      <c r="E75" s="78"/>
      <c r="F75" s="78"/>
      <c r="G75" s="51" t="s">
        <v>168</v>
      </c>
      <c r="H75" s="65">
        <f>SUM(H76:H78)</f>
        <v>0</v>
      </c>
      <c r="I75" s="65">
        <f>SUM(I76:I78)</f>
        <v>0</v>
      </c>
    </row>
    <row r="76" spans="1:9" ht="15" hidden="1">
      <c r="A76" s="51"/>
      <c r="B76" s="79" t="s">
        <v>35</v>
      </c>
      <c r="C76" s="78"/>
      <c r="D76" s="79"/>
      <c r="E76" s="78"/>
      <c r="F76" s="78"/>
      <c r="G76" s="52" t="s">
        <v>17</v>
      </c>
      <c r="H76" s="65"/>
      <c r="I76" s="65"/>
    </row>
    <row r="77" spans="1:9" ht="14.25" customHeight="1" hidden="1">
      <c r="A77" s="51"/>
      <c r="B77" s="285" t="s">
        <v>217</v>
      </c>
      <c r="C77" s="78"/>
      <c r="D77" s="79"/>
      <c r="E77" s="78"/>
      <c r="F77" s="78"/>
      <c r="G77" s="52" t="s">
        <v>18</v>
      </c>
      <c r="H77" s="65"/>
      <c r="I77" s="65"/>
    </row>
    <row r="78" spans="1:9" ht="24" hidden="1">
      <c r="A78" s="51"/>
      <c r="B78" s="286"/>
      <c r="C78" s="51"/>
      <c r="D78" s="51"/>
      <c r="E78" s="51"/>
      <c r="F78" s="51"/>
      <c r="G78" s="53" t="s">
        <v>19</v>
      </c>
      <c r="H78" s="65"/>
      <c r="I78" s="65"/>
    </row>
    <row r="79" spans="1:9" ht="3.75" customHeight="1" hidden="1">
      <c r="A79" s="51"/>
      <c r="B79" s="286"/>
      <c r="C79" s="51"/>
      <c r="D79" s="51"/>
      <c r="E79" s="51"/>
      <c r="F79" s="51"/>
      <c r="G79" s="100"/>
      <c r="H79" s="65"/>
      <c r="I79" s="65"/>
    </row>
    <row r="80" spans="1:9" ht="5.25" customHeight="1" hidden="1">
      <c r="A80" s="51"/>
      <c r="B80" s="286"/>
      <c r="C80" s="51"/>
      <c r="D80" s="51"/>
      <c r="E80" s="51"/>
      <c r="F80" s="51"/>
      <c r="G80" s="100"/>
      <c r="H80" s="65"/>
      <c r="I80" s="65"/>
    </row>
    <row r="81" spans="1:9" ht="12.75" hidden="1">
      <c r="A81" s="51"/>
      <c r="B81" s="286"/>
      <c r="C81" s="51"/>
      <c r="D81" s="51"/>
      <c r="E81" s="51"/>
      <c r="F81" s="51"/>
      <c r="G81" s="51" t="s">
        <v>167</v>
      </c>
      <c r="H81" s="65">
        <f>SUM(H82:H84)</f>
        <v>0</v>
      </c>
      <c r="I81" s="65">
        <f>SUM(I82:I84)</f>
        <v>0</v>
      </c>
    </row>
    <row r="82" spans="1:9" ht="12.75" hidden="1">
      <c r="A82" s="51"/>
      <c r="B82" s="286"/>
      <c r="C82" s="51"/>
      <c r="D82" s="51"/>
      <c r="E82" s="51"/>
      <c r="F82" s="51"/>
      <c r="G82" s="52" t="s">
        <v>17</v>
      </c>
      <c r="H82" s="65">
        <v>0</v>
      </c>
      <c r="I82" s="65">
        <v>0</v>
      </c>
    </row>
    <row r="83" spans="1:9" ht="12.75" hidden="1">
      <c r="A83" s="51"/>
      <c r="B83" s="286"/>
      <c r="C83" s="51"/>
      <c r="D83" s="51"/>
      <c r="E83" s="51"/>
      <c r="F83" s="51"/>
      <c r="G83" s="52" t="s">
        <v>18</v>
      </c>
      <c r="H83" s="65"/>
      <c r="I83" s="65"/>
    </row>
    <row r="84" spans="1:9" ht="24" hidden="1">
      <c r="A84" s="51"/>
      <c r="B84" s="286"/>
      <c r="C84" s="51"/>
      <c r="D84" s="51"/>
      <c r="E84" s="51"/>
      <c r="F84" s="51"/>
      <c r="G84" s="53" t="s">
        <v>19</v>
      </c>
      <c r="H84" s="65">
        <v>0</v>
      </c>
      <c r="I84" s="65">
        <v>0</v>
      </c>
    </row>
    <row r="85" spans="1:9" ht="36" hidden="1">
      <c r="A85" s="51"/>
      <c r="B85" s="286"/>
      <c r="C85" s="51"/>
      <c r="D85" s="51"/>
      <c r="E85" s="51"/>
      <c r="F85" s="51"/>
      <c r="G85" s="100" t="s">
        <v>166</v>
      </c>
      <c r="H85" s="65"/>
      <c r="I85" s="65"/>
    </row>
    <row r="86" spans="1:9" ht="1.5" customHeight="1">
      <c r="A86" s="51"/>
      <c r="B86" s="287"/>
      <c r="C86" s="51"/>
      <c r="D86" s="51"/>
      <c r="E86" s="51"/>
      <c r="F86" s="51"/>
      <c r="G86" s="51"/>
      <c r="H86" s="65"/>
      <c r="I86" s="65"/>
    </row>
    <row r="87" spans="1:9" ht="30" customHeight="1">
      <c r="A87" s="50">
        <v>5</v>
      </c>
      <c r="B87" s="55" t="s">
        <v>259</v>
      </c>
      <c r="C87" s="50" t="s">
        <v>56</v>
      </c>
      <c r="D87" s="55" t="s">
        <v>9</v>
      </c>
      <c r="E87" s="50">
        <v>801</v>
      </c>
      <c r="F87" s="50">
        <v>80101</v>
      </c>
      <c r="G87" s="50" t="s">
        <v>16</v>
      </c>
      <c r="H87" s="105">
        <f>SUM(H88,H94)</f>
        <v>590731</v>
      </c>
      <c r="I87" s="105">
        <f>SUM(I88,I94)</f>
        <v>590731</v>
      </c>
    </row>
    <row r="88" spans="1:9" ht="24" customHeight="1">
      <c r="A88" s="51"/>
      <c r="B88" s="56" t="s">
        <v>257</v>
      </c>
      <c r="C88" s="51"/>
      <c r="D88" s="56"/>
      <c r="E88" s="51"/>
      <c r="F88" s="51"/>
      <c r="G88" s="51" t="s">
        <v>168</v>
      </c>
      <c r="H88" s="65">
        <v>0</v>
      </c>
      <c r="I88" s="65">
        <f>SUM(I89:I91)</f>
        <v>0</v>
      </c>
    </row>
    <row r="89" spans="1:9" ht="18.75" customHeight="1">
      <c r="A89" s="51"/>
      <c r="B89" s="56" t="s">
        <v>35</v>
      </c>
      <c r="C89" s="51"/>
      <c r="D89" s="56"/>
      <c r="E89" s="51"/>
      <c r="F89" s="51"/>
      <c r="G89" s="181" t="s">
        <v>17</v>
      </c>
      <c r="H89" s="65"/>
      <c r="I89" s="65"/>
    </row>
    <row r="90" spans="1:9" ht="56.25" customHeight="1">
      <c r="A90" s="113"/>
      <c r="B90" s="186" t="s">
        <v>240</v>
      </c>
      <c r="C90" s="158"/>
      <c r="D90" s="183"/>
      <c r="E90" s="158"/>
      <c r="F90" s="158"/>
      <c r="G90" s="184" t="s">
        <v>18</v>
      </c>
      <c r="H90" s="65"/>
      <c r="I90" s="65"/>
    </row>
    <row r="91" spans="1:9" ht="25.5">
      <c r="A91" s="113"/>
      <c r="B91" s="51"/>
      <c r="C91" s="158"/>
      <c r="D91" s="51"/>
      <c r="E91" s="51"/>
      <c r="F91" s="51"/>
      <c r="G91" s="182" t="s">
        <v>19</v>
      </c>
      <c r="H91" s="65">
        <v>0</v>
      </c>
      <c r="I91" s="65">
        <v>0</v>
      </c>
    </row>
    <row r="92" spans="1:9" ht="2.25" customHeight="1">
      <c r="A92" s="51"/>
      <c r="C92" s="51"/>
      <c r="D92" s="51"/>
      <c r="E92" s="51"/>
      <c r="F92" s="51"/>
      <c r="G92" s="56"/>
      <c r="H92" s="65"/>
      <c r="I92" s="65"/>
    </row>
    <row r="93" spans="1:9" ht="1.5" customHeight="1">
      <c r="A93" s="51"/>
      <c r="C93" s="51"/>
      <c r="D93" s="51"/>
      <c r="E93" s="51"/>
      <c r="F93" s="51"/>
      <c r="G93" s="56"/>
      <c r="H93" s="65"/>
      <c r="I93" s="65"/>
    </row>
    <row r="94" spans="1:9" ht="12.75">
      <c r="A94" s="51"/>
      <c r="B94" s="51"/>
      <c r="C94" s="51"/>
      <c r="D94" s="51"/>
      <c r="E94" s="51"/>
      <c r="F94" s="51"/>
      <c r="G94" s="51" t="s">
        <v>167</v>
      </c>
      <c r="H94" s="65">
        <f>SUM(H95:H97)</f>
        <v>590731</v>
      </c>
      <c r="I94" s="65">
        <f>SUM(I95:I97)</f>
        <v>590731</v>
      </c>
    </row>
    <row r="95" spans="1:9" ht="12.75">
      <c r="A95" s="51"/>
      <c r="B95" s="51"/>
      <c r="C95" s="51"/>
      <c r="D95" s="51"/>
      <c r="E95" s="51"/>
      <c r="F95" s="51"/>
      <c r="G95" s="181" t="s">
        <v>17</v>
      </c>
      <c r="H95" s="65">
        <v>329608</v>
      </c>
      <c r="I95" s="65">
        <v>329608</v>
      </c>
    </row>
    <row r="96" spans="1:9" ht="12.75">
      <c r="A96" s="51"/>
      <c r="B96" s="51"/>
      <c r="C96" s="51"/>
      <c r="D96" s="51"/>
      <c r="E96" s="51"/>
      <c r="F96" s="51"/>
      <c r="G96" s="181" t="s">
        <v>18</v>
      </c>
      <c r="H96" s="65"/>
      <c r="I96" s="65"/>
    </row>
    <row r="97" spans="1:9" ht="25.5">
      <c r="A97" s="51"/>
      <c r="B97" s="51"/>
      <c r="C97" s="51"/>
      <c r="D97" s="51"/>
      <c r="E97" s="51"/>
      <c r="F97" s="51"/>
      <c r="G97" s="182" t="s">
        <v>19</v>
      </c>
      <c r="H97" s="65">
        <v>261123</v>
      </c>
      <c r="I97" s="65">
        <v>261123</v>
      </c>
    </row>
    <row r="98" spans="1:9" ht="38.25">
      <c r="A98" s="51"/>
      <c r="B98" s="51"/>
      <c r="C98" s="51"/>
      <c r="D98" s="51"/>
      <c r="E98" s="51"/>
      <c r="F98" s="51"/>
      <c r="G98" s="56" t="s">
        <v>166</v>
      </c>
      <c r="H98" s="65"/>
      <c r="I98" s="65"/>
    </row>
    <row r="99" spans="1:9" ht="0.75" customHeight="1">
      <c r="A99" s="54"/>
      <c r="B99" s="54"/>
      <c r="C99" s="54"/>
      <c r="D99" s="54"/>
      <c r="E99" s="54"/>
      <c r="F99" s="54"/>
      <c r="G99" s="54"/>
      <c r="H99" s="66"/>
      <c r="I99" s="66"/>
    </row>
    <row r="100" spans="1:9" ht="25.5" customHeight="1">
      <c r="A100" s="50">
        <v>6</v>
      </c>
      <c r="B100" s="55" t="s">
        <v>28</v>
      </c>
      <c r="C100" s="50" t="s">
        <v>56</v>
      </c>
      <c r="D100" s="283" t="s">
        <v>57</v>
      </c>
      <c r="E100" s="50">
        <v>853</v>
      </c>
      <c r="F100" s="50">
        <v>85395</v>
      </c>
      <c r="G100" s="50" t="s">
        <v>16</v>
      </c>
      <c r="H100" s="105">
        <f>SUM(H101,H107)</f>
        <v>597720.16</v>
      </c>
      <c r="I100" s="105">
        <f>SUM(I101,I107)</f>
        <v>193401.52</v>
      </c>
    </row>
    <row r="101" spans="1:9" ht="25.5">
      <c r="A101" s="51"/>
      <c r="B101" s="56" t="s">
        <v>59</v>
      </c>
      <c r="C101" s="51"/>
      <c r="D101" s="284"/>
      <c r="E101" s="51"/>
      <c r="F101" s="51"/>
      <c r="G101" s="51" t="s">
        <v>168</v>
      </c>
      <c r="H101" s="65">
        <f>SUM(H102:H104)</f>
        <v>597720.16</v>
      </c>
      <c r="I101" s="65">
        <f>SUM(I102:I104)</f>
        <v>193401.52</v>
      </c>
    </row>
    <row r="102" spans="1:9" ht="93" customHeight="1">
      <c r="A102" s="51"/>
      <c r="B102" s="56" t="s">
        <v>60</v>
      </c>
      <c r="C102" s="51"/>
      <c r="D102" s="56"/>
      <c r="E102" s="51"/>
      <c r="F102" s="51"/>
      <c r="G102" s="181" t="s">
        <v>17</v>
      </c>
      <c r="H102" s="65"/>
      <c r="I102" s="65">
        <v>0</v>
      </c>
    </row>
    <row r="103" spans="1:9" ht="15" customHeight="1">
      <c r="A103" s="51"/>
      <c r="B103" s="56" t="s">
        <v>58</v>
      </c>
      <c r="C103" s="51"/>
      <c r="D103" s="56"/>
      <c r="E103" s="51"/>
      <c r="F103" s="51"/>
      <c r="G103" s="181" t="s">
        <v>18</v>
      </c>
      <c r="H103" s="65">
        <v>89657.97</v>
      </c>
      <c r="I103" s="65">
        <v>29010.22</v>
      </c>
    </row>
    <row r="104" spans="1:9" ht="25.5">
      <c r="A104" s="51"/>
      <c r="C104" s="51"/>
      <c r="D104" s="51"/>
      <c r="E104" s="51"/>
      <c r="F104" s="51"/>
      <c r="G104" s="182" t="s">
        <v>19</v>
      </c>
      <c r="H104" s="65">
        <v>508062.19</v>
      </c>
      <c r="I104" s="65">
        <v>164391.3</v>
      </c>
    </row>
    <row r="105" spans="1:9" ht="1.5" customHeight="1">
      <c r="A105" s="51"/>
      <c r="C105" s="51"/>
      <c r="D105" s="51"/>
      <c r="E105" s="51"/>
      <c r="F105" s="51"/>
      <c r="G105" s="56"/>
      <c r="H105" s="65"/>
      <c r="I105" s="65"/>
    </row>
    <row r="106" spans="1:9" ht="2.25" customHeight="1">
      <c r="A106" s="51"/>
      <c r="C106" s="51"/>
      <c r="D106" s="51"/>
      <c r="E106" s="51"/>
      <c r="F106" s="51"/>
      <c r="G106" s="56"/>
      <c r="H106" s="65"/>
      <c r="I106" s="65"/>
    </row>
    <row r="107" spans="1:9" ht="12.75">
      <c r="A107" s="51"/>
      <c r="B107" s="51"/>
      <c r="C107" s="51"/>
      <c r="D107" s="51"/>
      <c r="E107" s="51"/>
      <c r="F107" s="51"/>
      <c r="G107" s="51" t="s">
        <v>167</v>
      </c>
      <c r="H107" s="65">
        <f>SUM(H108:H110)</f>
        <v>0</v>
      </c>
      <c r="I107" s="65">
        <f>SUM(I108:I110)</f>
        <v>0</v>
      </c>
    </row>
    <row r="108" spans="1:9" ht="12.75">
      <c r="A108" s="51"/>
      <c r="B108" s="51"/>
      <c r="C108" s="51"/>
      <c r="D108" s="51"/>
      <c r="E108" s="51"/>
      <c r="F108" s="51"/>
      <c r="G108" s="181" t="s">
        <v>17</v>
      </c>
      <c r="H108" s="65"/>
      <c r="I108" s="65"/>
    </row>
    <row r="109" spans="1:9" ht="12.75">
      <c r="A109" s="51"/>
      <c r="B109" s="51"/>
      <c r="C109" s="51"/>
      <c r="D109" s="51"/>
      <c r="E109" s="51"/>
      <c r="F109" s="51"/>
      <c r="G109" s="181" t="s">
        <v>18</v>
      </c>
      <c r="H109" s="65"/>
      <c r="I109" s="65"/>
    </row>
    <row r="110" spans="1:9" ht="29.25" customHeight="1">
      <c r="A110" s="51"/>
      <c r="B110" s="51"/>
      <c r="C110" s="51"/>
      <c r="D110" s="51"/>
      <c r="E110" s="51"/>
      <c r="F110" s="51"/>
      <c r="G110" s="182" t="s">
        <v>19</v>
      </c>
      <c r="H110" s="65"/>
      <c r="I110" s="65"/>
    </row>
    <row r="111" spans="1:9" ht="45" customHeight="1">
      <c r="A111" s="51"/>
      <c r="B111" s="51"/>
      <c r="C111" s="51"/>
      <c r="D111" s="51"/>
      <c r="E111" s="51"/>
      <c r="F111" s="51"/>
      <c r="G111" s="56" t="s">
        <v>166</v>
      </c>
      <c r="H111" s="65"/>
      <c r="I111" s="65"/>
    </row>
    <row r="112" spans="1:9" ht="1.5" customHeight="1">
      <c r="A112" s="51"/>
      <c r="B112" s="51"/>
      <c r="C112" s="51"/>
      <c r="D112" s="51"/>
      <c r="E112" s="51"/>
      <c r="F112" s="51"/>
      <c r="G112" s="51"/>
      <c r="H112" s="65"/>
      <c r="I112" s="65"/>
    </row>
    <row r="113" spans="1:9" s="168" customFormat="1" ht="21" customHeight="1">
      <c r="A113" s="200">
        <v>7</v>
      </c>
      <c r="B113" s="201" t="s">
        <v>28</v>
      </c>
      <c r="C113" s="200" t="s">
        <v>29</v>
      </c>
      <c r="D113" s="201" t="s">
        <v>30</v>
      </c>
      <c r="E113" s="200">
        <v>853</v>
      </c>
      <c r="F113" s="200">
        <v>85395</v>
      </c>
      <c r="G113" s="200" t="s">
        <v>16</v>
      </c>
      <c r="H113" s="202">
        <f>SUM(H114,H120)</f>
        <v>900033.99</v>
      </c>
      <c r="I113" s="202">
        <f>SUM(I114,I120)</f>
        <v>166116</v>
      </c>
    </row>
    <row r="114" spans="1:9" s="168" customFormat="1" ht="21" customHeight="1">
      <c r="A114" s="203"/>
      <c r="B114" s="204" t="s">
        <v>31</v>
      </c>
      <c r="C114" s="203"/>
      <c r="D114" s="204"/>
      <c r="E114" s="203"/>
      <c r="F114" s="203"/>
      <c r="G114" s="203" t="s">
        <v>168</v>
      </c>
      <c r="H114" s="205">
        <f>SUM(H115:H117)</f>
        <v>900033.99</v>
      </c>
      <c r="I114" s="205">
        <f>SUM(I115:I117)</f>
        <v>166116</v>
      </c>
    </row>
    <row r="115" spans="1:9" s="168" customFormat="1" ht="54.75" customHeight="1">
      <c r="A115" s="203"/>
      <c r="B115" s="204" t="s">
        <v>131</v>
      </c>
      <c r="C115" s="203"/>
      <c r="D115" s="204"/>
      <c r="E115" s="203"/>
      <c r="F115" s="203"/>
      <c r="G115" s="206" t="s">
        <v>17</v>
      </c>
      <c r="H115" s="205">
        <v>95636.5</v>
      </c>
      <c r="I115" s="205">
        <v>17442</v>
      </c>
    </row>
    <row r="116" spans="1:9" s="168" customFormat="1" ht="39" customHeight="1">
      <c r="A116" s="203"/>
      <c r="B116" s="204" t="s">
        <v>32</v>
      </c>
      <c r="C116" s="203"/>
      <c r="D116" s="204"/>
      <c r="E116" s="203"/>
      <c r="F116" s="203"/>
      <c r="G116" s="206" t="s">
        <v>18</v>
      </c>
      <c r="H116" s="205">
        <v>39520.2</v>
      </c>
      <c r="I116" s="205">
        <v>7477</v>
      </c>
    </row>
    <row r="117" spans="1:9" s="168" customFormat="1" ht="23.25" customHeight="1">
      <c r="A117" s="203"/>
      <c r="C117" s="203"/>
      <c r="D117" s="203"/>
      <c r="E117" s="203"/>
      <c r="F117" s="203"/>
      <c r="G117" s="207" t="s">
        <v>19</v>
      </c>
      <c r="H117" s="205">
        <v>764877.29</v>
      </c>
      <c r="I117" s="205">
        <v>141197</v>
      </c>
    </row>
    <row r="118" spans="1:9" s="168" customFormat="1" ht="1.5" customHeight="1" hidden="1">
      <c r="A118" s="203"/>
      <c r="C118" s="203"/>
      <c r="D118" s="203"/>
      <c r="E118" s="203"/>
      <c r="F118" s="203"/>
      <c r="G118" s="208"/>
      <c r="H118" s="205"/>
      <c r="I118" s="205"/>
    </row>
    <row r="119" spans="1:9" s="168" customFormat="1" ht="3" customHeight="1" hidden="1">
      <c r="A119" s="203"/>
      <c r="C119" s="203"/>
      <c r="D119" s="203"/>
      <c r="E119" s="203"/>
      <c r="F119" s="203"/>
      <c r="G119" s="208"/>
      <c r="H119" s="205"/>
      <c r="I119" s="205"/>
    </row>
    <row r="120" spans="1:9" s="168" customFormat="1" ht="11.25" customHeight="1">
      <c r="A120" s="203"/>
      <c r="B120" s="203"/>
      <c r="C120" s="203"/>
      <c r="D120" s="203"/>
      <c r="E120" s="203"/>
      <c r="F120" s="203"/>
      <c r="G120" s="203" t="s">
        <v>167</v>
      </c>
      <c r="H120" s="205">
        <f>SUM(H121:H123)</f>
        <v>0</v>
      </c>
      <c r="I120" s="205">
        <f>SUM(I121:I123)</f>
        <v>0</v>
      </c>
    </row>
    <row r="121" spans="1:9" s="168" customFormat="1" ht="12.75">
      <c r="A121" s="203"/>
      <c r="B121" s="203"/>
      <c r="C121" s="203"/>
      <c r="D121" s="203"/>
      <c r="E121" s="203"/>
      <c r="F121" s="203"/>
      <c r="G121" s="206" t="s">
        <v>17</v>
      </c>
      <c r="H121" s="205"/>
      <c r="I121" s="205"/>
    </row>
    <row r="122" spans="1:9" s="168" customFormat="1" ht="12.75">
      <c r="A122" s="203"/>
      <c r="B122" s="203"/>
      <c r="C122" s="203"/>
      <c r="D122" s="203"/>
      <c r="E122" s="203"/>
      <c r="F122" s="203"/>
      <c r="G122" s="206" t="s">
        <v>18</v>
      </c>
      <c r="H122" s="205"/>
      <c r="I122" s="205"/>
    </row>
    <row r="123" spans="1:9" s="168" customFormat="1" ht="24">
      <c r="A123" s="203"/>
      <c r="B123" s="203"/>
      <c r="C123" s="203"/>
      <c r="D123" s="203"/>
      <c r="E123" s="203"/>
      <c r="F123" s="203"/>
      <c r="G123" s="207" t="s">
        <v>19</v>
      </c>
      <c r="H123" s="205"/>
      <c r="I123" s="205"/>
    </row>
    <row r="124" spans="1:9" s="168" customFormat="1" ht="46.5" customHeight="1">
      <c r="A124" s="203"/>
      <c r="B124" s="203"/>
      <c r="C124" s="203"/>
      <c r="D124" s="203"/>
      <c r="E124" s="203"/>
      <c r="F124" s="203"/>
      <c r="G124" s="208" t="s">
        <v>166</v>
      </c>
      <c r="H124" s="205"/>
      <c r="I124" s="205"/>
    </row>
    <row r="125" spans="1:9" ht="3" customHeight="1">
      <c r="A125" s="54"/>
      <c r="B125" s="54"/>
      <c r="C125" s="54"/>
      <c r="D125" s="54"/>
      <c r="E125" s="54"/>
      <c r="F125" s="54"/>
      <c r="G125" s="54"/>
      <c r="H125" s="66"/>
      <c r="I125" s="66"/>
    </row>
    <row r="126" spans="1:9" ht="0.75" customHeight="1">
      <c r="A126" s="54"/>
      <c r="B126" s="54"/>
      <c r="C126" s="54"/>
      <c r="D126" s="54"/>
      <c r="E126" s="54"/>
      <c r="F126" s="54"/>
      <c r="G126" s="54"/>
      <c r="H126" s="66"/>
      <c r="I126" s="66"/>
    </row>
    <row r="127" spans="1:9" ht="19.5" customHeight="1">
      <c r="A127" s="50">
        <v>8</v>
      </c>
      <c r="B127" s="55" t="s">
        <v>28</v>
      </c>
      <c r="C127" s="50" t="s">
        <v>175</v>
      </c>
      <c r="D127" s="55" t="s">
        <v>9</v>
      </c>
      <c r="E127" s="50">
        <v>853</v>
      </c>
      <c r="F127" s="50">
        <v>85395</v>
      </c>
      <c r="G127" s="50" t="s">
        <v>16</v>
      </c>
      <c r="H127" s="105">
        <f>SUM(H128,H134)</f>
        <v>1245936</v>
      </c>
      <c r="I127" s="105">
        <f>SUM(I128,I134)</f>
        <v>605817.5599999999</v>
      </c>
    </row>
    <row r="128" spans="1:9" ht="24" customHeight="1">
      <c r="A128" s="51"/>
      <c r="B128" s="56" t="s">
        <v>176</v>
      </c>
      <c r="C128" s="51"/>
      <c r="D128" s="56"/>
      <c r="E128" s="51"/>
      <c r="F128" s="51"/>
      <c r="G128" s="51" t="s">
        <v>168</v>
      </c>
      <c r="H128" s="65">
        <f>SUM(H129:H131)</f>
        <v>1245936</v>
      </c>
      <c r="I128" s="65">
        <f>SUM(I129:I131)</f>
        <v>605817.5599999999</v>
      </c>
    </row>
    <row r="129" spans="1:9" ht="12.75">
      <c r="A129" s="51"/>
      <c r="B129" s="288" t="s">
        <v>177</v>
      </c>
      <c r="C129" s="51"/>
      <c r="D129" s="56"/>
      <c r="E129" s="51"/>
      <c r="F129" s="51"/>
      <c r="G129" s="52" t="s">
        <v>17</v>
      </c>
      <c r="H129" s="65">
        <v>21050</v>
      </c>
      <c r="I129" s="65">
        <v>4800</v>
      </c>
    </row>
    <row r="130" spans="1:9" ht="12.75">
      <c r="A130" s="51"/>
      <c r="B130" s="286"/>
      <c r="C130" s="51"/>
      <c r="D130" s="56"/>
      <c r="E130" s="51"/>
      <c r="F130" s="51"/>
      <c r="G130" s="52" t="s">
        <v>18</v>
      </c>
      <c r="H130" s="65">
        <v>165840.4</v>
      </c>
      <c r="I130" s="65">
        <v>81373.27</v>
      </c>
    </row>
    <row r="131" spans="1:9" ht="68.25" customHeight="1">
      <c r="A131" s="51"/>
      <c r="B131" s="286"/>
      <c r="C131" s="51"/>
      <c r="D131" s="51"/>
      <c r="E131" s="51"/>
      <c r="F131" s="51"/>
      <c r="G131" s="53" t="s">
        <v>19</v>
      </c>
      <c r="H131" s="65">
        <v>1059045.6</v>
      </c>
      <c r="I131" s="65">
        <v>519644.29</v>
      </c>
    </row>
    <row r="132" spans="1:9" ht="12.75" customHeight="1">
      <c r="A132" s="51"/>
      <c r="B132" s="56" t="s">
        <v>178</v>
      </c>
      <c r="C132" s="51"/>
      <c r="D132" s="51"/>
      <c r="E132" s="51"/>
      <c r="F132" s="51"/>
      <c r="G132" s="100"/>
      <c r="H132" s="65"/>
      <c r="I132" s="65"/>
    </row>
    <row r="133" spans="1:9" ht="2.25" customHeight="1">
      <c r="A133" s="51"/>
      <c r="C133" s="51"/>
      <c r="D133" s="51"/>
      <c r="E133" s="51"/>
      <c r="F133" s="51"/>
      <c r="G133" s="100"/>
      <c r="H133" s="65"/>
      <c r="I133" s="65"/>
    </row>
    <row r="134" spans="1:9" ht="12.75">
      <c r="A134" s="51"/>
      <c r="B134" s="51"/>
      <c r="C134" s="51"/>
      <c r="D134" s="51"/>
      <c r="E134" s="51"/>
      <c r="F134" s="51"/>
      <c r="G134" s="51" t="s">
        <v>167</v>
      </c>
      <c r="H134" s="65">
        <f>SUM(H135:H137)</f>
        <v>0</v>
      </c>
      <c r="I134" s="65">
        <f>SUM(I135:I137)</f>
        <v>0</v>
      </c>
    </row>
    <row r="135" spans="1:9" ht="12.75">
      <c r="A135" s="51"/>
      <c r="B135" s="51"/>
      <c r="C135" s="51"/>
      <c r="D135" s="51"/>
      <c r="E135" s="51"/>
      <c r="F135" s="51"/>
      <c r="G135" s="52" t="s">
        <v>17</v>
      </c>
      <c r="H135" s="65"/>
      <c r="I135" s="65"/>
    </row>
    <row r="136" spans="1:9" ht="12.75">
      <c r="A136" s="51"/>
      <c r="B136" s="51"/>
      <c r="C136" s="51"/>
      <c r="D136" s="51"/>
      <c r="E136" s="51"/>
      <c r="F136" s="51"/>
      <c r="G136" s="52" t="s">
        <v>18</v>
      </c>
      <c r="H136" s="65"/>
      <c r="I136" s="65"/>
    </row>
    <row r="137" spans="1:9" ht="24">
      <c r="A137" s="51"/>
      <c r="B137" s="51"/>
      <c r="C137" s="51"/>
      <c r="D137" s="51"/>
      <c r="E137" s="51"/>
      <c r="F137" s="51"/>
      <c r="G137" s="53" t="s">
        <v>19</v>
      </c>
      <c r="H137" s="65"/>
      <c r="I137" s="65"/>
    </row>
    <row r="138" spans="1:9" ht="34.5" customHeight="1">
      <c r="A138" s="51"/>
      <c r="B138" s="51"/>
      <c r="C138" s="51"/>
      <c r="D138" s="51"/>
      <c r="E138" s="51"/>
      <c r="F138" s="51"/>
      <c r="G138" s="100" t="s">
        <v>166</v>
      </c>
      <c r="H138" s="65"/>
      <c r="I138" s="65"/>
    </row>
    <row r="139" spans="1:9" ht="1.5" customHeight="1" hidden="1">
      <c r="A139" s="51"/>
      <c r="B139" s="51"/>
      <c r="C139" s="51"/>
      <c r="D139" s="51"/>
      <c r="E139" s="51"/>
      <c r="F139" s="51"/>
      <c r="G139" s="51"/>
      <c r="H139" s="65"/>
      <c r="I139" s="65"/>
    </row>
    <row r="140" spans="1:9" ht="1.5" customHeight="1" hidden="1">
      <c r="A140" s="54"/>
      <c r="B140" s="54"/>
      <c r="C140" s="54"/>
      <c r="D140" s="54"/>
      <c r="E140" s="54"/>
      <c r="F140" s="54"/>
      <c r="G140" s="54"/>
      <c r="H140" s="66"/>
      <c r="I140" s="66"/>
    </row>
    <row r="141" spans="1:9" ht="24" customHeight="1" hidden="1">
      <c r="A141" s="50">
        <v>10</v>
      </c>
      <c r="B141" s="55" t="s">
        <v>179</v>
      </c>
      <c r="C141" s="51" t="s">
        <v>68</v>
      </c>
      <c r="D141" s="231" t="s">
        <v>9</v>
      </c>
      <c r="E141" s="50">
        <v>750</v>
      </c>
      <c r="F141" s="50">
        <v>75075</v>
      </c>
      <c r="G141" s="50" t="s">
        <v>16</v>
      </c>
      <c r="H141" s="105">
        <f>SUM(H142,H148)</f>
        <v>0</v>
      </c>
      <c r="I141" s="105">
        <f>SUM(I142,I148)</f>
        <v>0</v>
      </c>
    </row>
    <row r="142" spans="1:9" ht="12.75" hidden="1">
      <c r="A142" s="51"/>
      <c r="B142" s="56"/>
      <c r="C142" s="51"/>
      <c r="D142" s="277"/>
      <c r="E142" s="51"/>
      <c r="F142" s="51"/>
      <c r="G142" s="51" t="s">
        <v>168</v>
      </c>
      <c r="H142" s="65">
        <f>SUM(H143:H145)</f>
        <v>0</v>
      </c>
      <c r="I142" s="65">
        <f>SUM(I143:I145)</f>
        <v>0</v>
      </c>
    </row>
    <row r="143" spans="1:9" ht="25.5" hidden="1">
      <c r="A143" s="51"/>
      <c r="B143" s="56" t="s">
        <v>180</v>
      </c>
      <c r="C143" s="51"/>
      <c r="D143" s="277"/>
      <c r="E143" s="51"/>
      <c r="F143" s="51"/>
      <c r="G143" s="52" t="s">
        <v>17</v>
      </c>
      <c r="H143" s="65"/>
      <c r="I143" s="65"/>
    </row>
    <row r="144" spans="1:9" ht="24" customHeight="1" hidden="1">
      <c r="A144" s="51"/>
      <c r="B144" s="56" t="s">
        <v>181</v>
      </c>
      <c r="C144" s="51"/>
      <c r="D144" s="277"/>
      <c r="E144" s="51"/>
      <c r="F144" s="51"/>
      <c r="G144" s="52" t="s">
        <v>18</v>
      </c>
      <c r="H144" s="65"/>
      <c r="I144" s="65"/>
    </row>
    <row r="145" spans="1:9" ht="24" hidden="1">
      <c r="A145" s="51"/>
      <c r="C145" s="51"/>
      <c r="D145" s="158"/>
      <c r="E145" s="158"/>
      <c r="F145" s="51"/>
      <c r="G145" s="53" t="s">
        <v>19</v>
      </c>
      <c r="H145" s="65"/>
      <c r="I145" s="65"/>
    </row>
    <row r="146" spans="1:9" ht="2.25" customHeight="1" hidden="1">
      <c r="A146" s="51"/>
      <c r="C146" s="51"/>
      <c r="D146" s="51"/>
      <c r="E146" s="51"/>
      <c r="F146" s="51"/>
      <c r="G146" s="100"/>
      <c r="H146" s="65"/>
      <c r="I146" s="65"/>
    </row>
    <row r="147" spans="1:9" ht="2.25" customHeight="1" hidden="1">
      <c r="A147" s="51"/>
      <c r="C147" s="51"/>
      <c r="D147" s="51"/>
      <c r="E147" s="51"/>
      <c r="F147" s="51"/>
      <c r="G147" s="100"/>
      <c r="H147" s="65"/>
      <c r="I147" s="65"/>
    </row>
    <row r="148" spans="1:9" ht="12.75" hidden="1">
      <c r="A148" s="51"/>
      <c r="B148" s="51"/>
      <c r="C148" s="51"/>
      <c r="D148" s="51"/>
      <c r="E148" s="51"/>
      <c r="F148" s="51"/>
      <c r="G148" s="51" t="s">
        <v>167</v>
      </c>
      <c r="H148" s="65">
        <f>SUM(H149:H151)</f>
        <v>0</v>
      </c>
      <c r="I148" s="65">
        <f>SUM(I149:I151)</f>
        <v>0</v>
      </c>
    </row>
    <row r="149" spans="1:9" ht="12.75" hidden="1">
      <c r="A149" s="51"/>
      <c r="B149" s="51"/>
      <c r="C149" s="51"/>
      <c r="D149" s="51"/>
      <c r="E149" s="51"/>
      <c r="F149" s="51"/>
      <c r="G149" s="52" t="s">
        <v>17</v>
      </c>
      <c r="H149" s="65"/>
      <c r="I149" s="65"/>
    </row>
    <row r="150" spans="1:9" ht="12.75" hidden="1">
      <c r="A150" s="51"/>
      <c r="B150" s="51"/>
      <c r="C150" s="51"/>
      <c r="D150" s="51"/>
      <c r="E150" s="51"/>
      <c r="F150" s="51"/>
      <c r="G150" s="52" t="s">
        <v>18</v>
      </c>
      <c r="H150" s="65"/>
      <c r="I150" s="65"/>
    </row>
    <row r="151" spans="1:9" ht="24" hidden="1">
      <c r="A151" s="51"/>
      <c r="B151" s="51"/>
      <c r="C151" s="51"/>
      <c r="D151" s="51"/>
      <c r="E151" s="51"/>
      <c r="F151" s="51"/>
      <c r="G151" s="53" t="s">
        <v>19</v>
      </c>
      <c r="H151" s="65"/>
      <c r="I151" s="65"/>
    </row>
    <row r="152" spans="1:9" ht="36" hidden="1">
      <c r="A152" s="51"/>
      <c r="B152" s="51"/>
      <c r="C152" s="51"/>
      <c r="D152" s="51"/>
      <c r="E152" s="51"/>
      <c r="F152" s="51"/>
      <c r="G152" s="100" t="s">
        <v>166</v>
      </c>
      <c r="H152" s="65"/>
      <c r="I152" s="65"/>
    </row>
    <row r="153" spans="1:9" ht="0.75" customHeight="1" hidden="1">
      <c r="A153" s="54"/>
      <c r="B153" s="54"/>
      <c r="C153" s="54"/>
      <c r="D153" s="54"/>
      <c r="E153" s="54"/>
      <c r="F153" s="54"/>
      <c r="G153" s="54"/>
      <c r="H153" s="66"/>
      <c r="I153" s="66"/>
    </row>
    <row r="154" spans="1:9" s="68" customFormat="1" ht="12.75">
      <c r="A154" s="101"/>
      <c r="B154" s="101" t="s">
        <v>169</v>
      </c>
      <c r="C154" s="101"/>
      <c r="D154" s="101"/>
      <c r="E154" s="101"/>
      <c r="F154" s="101"/>
      <c r="G154" s="101"/>
      <c r="H154" s="67">
        <f aca="true" t="shared" si="0" ref="H154:I165">SUM(H10,H25,H38,H50,H62,H74,H87,H100,H113,H127,H141)</f>
        <v>6705416.15</v>
      </c>
      <c r="I154" s="67">
        <f t="shared" si="0"/>
        <v>1753465.08</v>
      </c>
    </row>
    <row r="155" spans="1:9" ht="12.75">
      <c r="A155" s="51"/>
      <c r="B155" s="51" t="s">
        <v>168</v>
      </c>
      <c r="C155" s="51"/>
      <c r="D155" s="51"/>
      <c r="E155" s="51"/>
      <c r="F155" s="51"/>
      <c r="G155" s="51"/>
      <c r="H155" s="67">
        <f t="shared" si="0"/>
        <v>2786390.15</v>
      </c>
      <c r="I155" s="67">
        <f t="shared" si="0"/>
        <v>1008035.08</v>
      </c>
    </row>
    <row r="156" spans="1:9" ht="12.75">
      <c r="A156" s="51"/>
      <c r="B156" s="52" t="s">
        <v>17</v>
      </c>
      <c r="C156" s="51"/>
      <c r="D156" s="51"/>
      <c r="E156" s="51"/>
      <c r="F156" s="51"/>
      <c r="G156" s="51"/>
      <c r="H156" s="67">
        <f t="shared" si="0"/>
        <v>131386.5</v>
      </c>
      <c r="I156" s="67">
        <f t="shared" si="0"/>
        <v>36942</v>
      </c>
    </row>
    <row r="157" spans="1:9" ht="12.75">
      <c r="A157" s="51"/>
      <c r="B157" s="52" t="s">
        <v>18</v>
      </c>
      <c r="C157" s="51"/>
      <c r="D157" s="51"/>
      <c r="E157" s="51"/>
      <c r="F157" s="51"/>
      <c r="G157" s="51"/>
      <c r="H157" s="67">
        <f t="shared" si="0"/>
        <v>295018.57</v>
      </c>
      <c r="I157" s="67">
        <f t="shared" si="0"/>
        <v>117860.49</v>
      </c>
    </row>
    <row r="158" spans="1:9" ht="12.75">
      <c r="A158" s="51"/>
      <c r="B158" s="53" t="s">
        <v>19</v>
      </c>
      <c r="C158" s="51"/>
      <c r="D158" s="51"/>
      <c r="E158" s="51"/>
      <c r="F158" s="51"/>
      <c r="G158" s="113"/>
      <c r="H158" s="67">
        <f t="shared" si="0"/>
        <v>2359985.08</v>
      </c>
      <c r="I158" s="67">
        <f t="shared" si="0"/>
        <v>853232.59</v>
      </c>
    </row>
    <row r="159" spans="1:9" ht="24" hidden="1">
      <c r="A159" s="51"/>
      <c r="B159" s="100" t="s">
        <v>166</v>
      </c>
      <c r="C159" s="51"/>
      <c r="D159" s="51"/>
      <c r="E159" s="51"/>
      <c r="F159" s="51"/>
      <c r="G159" s="113"/>
      <c r="H159" s="67">
        <f t="shared" si="0"/>
        <v>0</v>
      </c>
      <c r="I159" s="67">
        <f t="shared" si="0"/>
        <v>0</v>
      </c>
    </row>
    <row r="160" spans="1:9" ht="14.25" customHeight="1">
      <c r="A160" s="51"/>
      <c r="B160" s="100"/>
      <c r="C160" s="51"/>
      <c r="D160" s="51"/>
      <c r="E160" s="51"/>
      <c r="F160" s="51"/>
      <c r="G160" s="113"/>
      <c r="H160" s="67">
        <f t="shared" si="0"/>
        <v>0</v>
      </c>
      <c r="I160" s="67">
        <f t="shared" si="0"/>
        <v>0</v>
      </c>
    </row>
    <row r="161" spans="1:9" ht="12.75">
      <c r="A161" s="51"/>
      <c r="B161" s="51" t="s">
        <v>167</v>
      </c>
      <c r="C161" s="51"/>
      <c r="D161" s="51"/>
      <c r="E161" s="51"/>
      <c r="F161" s="51"/>
      <c r="G161" s="51"/>
      <c r="H161" s="67">
        <f t="shared" si="0"/>
        <v>3919026</v>
      </c>
      <c r="I161" s="67">
        <f t="shared" si="0"/>
        <v>745430</v>
      </c>
    </row>
    <row r="162" spans="1:9" ht="12.75">
      <c r="A162" s="51"/>
      <c r="B162" s="52" t="s">
        <v>17</v>
      </c>
      <c r="C162" s="51"/>
      <c r="D162" s="51"/>
      <c r="E162" s="51"/>
      <c r="F162" s="51"/>
      <c r="G162" s="51"/>
      <c r="H162" s="67">
        <f t="shared" si="0"/>
        <v>1647085</v>
      </c>
      <c r="I162" s="67">
        <f t="shared" si="0"/>
        <v>369063</v>
      </c>
    </row>
    <row r="163" spans="1:9" ht="12.75">
      <c r="A163" s="51"/>
      <c r="B163" s="52" t="s">
        <v>18</v>
      </c>
      <c r="C163" s="51"/>
      <c r="D163" s="51"/>
      <c r="E163" s="51"/>
      <c r="F163" s="51"/>
      <c r="G163" s="51"/>
      <c r="H163" s="67">
        <f t="shared" si="0"/>
        <v>0</v>
      </c>
      <c r="I163" s="67">
        <f t="shared" si="0"/>
        <v>0</v>
      </c>
    </row>
    <row r="164" spans="1:9" ht="12.75">
      <c r="A164" s="51"/>
      <c r="B164" s="53" t="s">
        <v>19</v>
      </c>
      <c r="C164" s="51"/>
      <c r="D164" s="51"/>
      <c r="E164" s="51"/>
      <c r="F164" s="51"/>
      <c r="G164" s="51"/>
      <c r="H164" s="67">
        <f t="shared" si="0"/>
        <v>2271941</v>
      </c>
      <c r="I164" s="67">
        <f t="shared" si="0"/>
        <v>376367</v>
      </c>
    </row>
    <row r="165" spans="1:9" ht="24">
      <c r="A165" s="51"/>
      <c r="B165" s="100" t="s">
        <v>166</v>
      </c>
      <c r="C165" s="51"/>
      <c r="D165" s="51"/>
      <c r="E165" s="51"/>
      <c r="F165" s="51"/>
      <c r="G165" s="51"/>
      <c r="H165" s="67">
        <f t="shared" si="0"/>
        <v>0</v>
      </c>
      <c r="I165" s="67">
        <f t="shared" si="0"/>
        <v>0</v>
      </c>
    </row>
    <row r="166" spans="1:9" ht="2.25" customHeight="1">
      <c r="A166" s="54"/>
      <c r="B166" s="99"/>
      <c r="C166" s="54"/>
      <c r="D166" s="54"/>
      <c r="E166" s="54"/>
      <c r="F166" s="54"/>
      <c r="G166" s="54"/>
      <c r="H166" s="67" t="e">
        <f>SUM(H22,H37,#REF!,H62,H74,H86,H99,H112,H125,H139,H153)</f>
        <v>#REF!</v>
      </c>
      <c r="I166" s="67" t="e">
        <f>SUM(I22,I37,#REF!,I62,I74,I86,I99,I112,I125,I139,I153)</f>
        <v>#REF!</v>
      </c>
    </row>
  </sheetData>
  <sheetProtection/>
  <mergeCells count="16">
    <mergeCell ref="F7:F8"/>
    <mergeCell ref="G7:H7"/>
    <mergeCell ref="B129:B131"/>
    <mergeCell ref="D38:D41"/>
    <mergeCell ref="B13:B22"/>
    <mergeCell ref="B28:B37"/>
    <mergeCell ref="D141:D144"/>
    <mergeCell ref="A5:I5"/>
    <mergeCell ref="I7:I8"/>
    <mergeCell ref="A7:A8"/>
    <mergeCell ref="B7:B8"/>
    <mergeCell ref="C7:C8"/>
    <mergeCell ref="D7:D8"/>
    <mergeCell ref="E7:E8"/>
    <mergeCell ref="D100:D101"/>
    <mergeCell ref="B77:B86"/>
  </mergeCells>
  <printOptions/>
  <pageMargins left="0.4724409448818898" right="0.7480314960629921" top="0.7874015748031497" bottom="1.141732283464567" header="0.5118110236220472" footer="0.6692913385826772"/>
  <pageSetup horizontalDpi="600" verticalDpi="600" orientation="landscape" paperSize="9" r:id="rId1"/>
  <headerFooter alignWithMargins="0">
    <oddFooter>&amp;CStrona &amp;P z &amp;N</oddFooter>
  </headerFooter>
  <rowBreaks count="1" manualBreakCount="1">
    <brk id="1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C1">
      <selection activeCell="U7" sqref="U7"/>
    </sheetView>
  </sheetViews>
  <sheetFormatPr defaultColWidth="9.00390625" defaultRowHeight="12.75"/>
  <cols>
    <col min="1" max="1" width="18.625" style="90" customWidth="1"/>
    <col min="2" max="2" width="4.00390625" style="90" customWidth="1"/>
    <col min="3" max="3" width="5.875" style="90" customWidth="1"/>
    <col min="4" max="4" width="5.25390625" style="90" customWidth="1"/>
    <col min="5" max="5" width="6.625" style="90" customWidth="1"/>
    <col min="6" max="6" width="9.00390625" style="90" customWidth="1"/>
    <col min="7" max="7" width="7.125" style="90" customWidth="1"/>
    <col min="8" max="8" width="7.00390625" style="90" customWidth="1"/>
    <col min="9" max="9" width="7.375" style="90" customWidth="1"/>
    <col min="10" max="10" width="7.00390625" style="90" customWidth="1"/>
    <col min="11" max="11" width="7.25390625" style="90" customWidth="1"/>
    <col min="12" max="12" width="7.00390625" style="90" customWidth="1"/>
    <col min="13" max="13" width="6.375" style="90" customWidth="1"/>
    <col min="14" max="14" width="6.625" style="90" customWidth="1"/>
    <col min="15" max="15" width="9.00390625" style="90" customWidth="1"/>
    <col min="16" max="16" width="9.625" style="91" customWidth="1"/>
    <col min="17" max="17" width="6.875" style="91" customWidth="1"/>
    <col min="18" max="18" width="6.125" style="91" customWidth="1"/>
    <col min="19" max="19" width="8.25390625" style="91" customWidth="1"/>
    <col min="20" max="16384" width="9.125" style="91" customWidth="1"/>
  </cols>
  <sheetData>
    <row r="1" spans="1:19" ht="17.25" customHeight="1">
      <c r="A1" s="292" t="s">
        <v>159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</row>
    <row r="2" spans="1:9" ht="18.75">
      <c r="A2" s="96"/>
      <c r="B2" s="96"/>
      <c r="C2" s="96"/>
      <c r="D2" s="96"/>
      <c r="E2" s="96"/>
      <c r="F2" s="96"/>
      <c r="G2" s="96"/>
      <c r="H2" s="96"/>
      <c r="I2" s="96"/>
    </row>
    <row r="3" spans="1:19" ht="21.75" customHeight="1">
      <c r="A3" s="89"/>
      <c r="B3" s="89"/>
      <c r="C3" s="89"/>
      <c r="D3" s="89"/>
      <c r="E3" s="89"/>
      <c r="F3" s="89"/>
      <c r="G3" s="89"/>
      <c r="S3" s="92" t="s">
        <v>148</v>
      </c>
    </row>
    <row r="4" spans="1:19" s="217" customFormat="1" ht="11.25">
      <c r="A4" s="293" t="s">
        <v>99</v>
      </c>
      <c r="B4" s="293" t="s">
        <v>70</v>
      </c>
      <c r="C4" s="293" t="s">
        <v>71</v>
      </c>
      <c r="D4" s="293" t="s">
        <v>72</v>
      </c>
      <c r="E4" s="293" t="s">
        <v>6</v>
      </c>
      <c r="F4" s="293" t="s">
        <v>160</v>
      </c>
      <c r="G4" s="296" t="s">
        <v>118</v>
      </c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8"/>
    </row>
    <row r="5" spans="1:19" s="217" customFormat="1" ht="11.25">
      <c r="A5" s="294"/>
      <c r="B5" s="294"/>
      <c r="C5" s="294"/>
      <c r="D5" s="294"/>
      <c r="E5" s="294"/>
      <c r="F5" s="294"/>
      <c r="G5" s="293" t="s">
        <v>150</v>
      </c>
      <c r="H5" s="299" t="s">
        <v>118</v>
      </c>
      <c r="I5" s="299"/>
      <c r="J5" s="299"/>
      <c r="K5" s="299"/>
      <c r="L5" s="299"/>
      <c r="M5" s="299"/>
      <c r="N5" s="299"/>
      <c r="O5" s="293" t="s">
        <v>151</v>
      </c>
      <c r="P5" s="312" t="s">
        <v>118</v>
      </c>
      <c r="Q5" s="313"/>
      <c r="R5" s="313"/>
      <c r="S5" s="314"/>
    </row>
    <row r="6" spans="1:19" s="217" customFormat="1" ht="21.75" customHeight="1">
      <c r="A6" s="294"/>
      <c r="B6" s="294"/>
      <c r="C6" s="294"/>
      <c r="D6" s="294"/>
      <c r="E6" s="294"/>
      <c r="F6" s="294"/>
      <c r="G6" s="294"/>
      <c r="H6" s="296" t="s">
        <v>152</v>
      </c>
      <c r="I6" s="298"/>
      <c r="J6" s="293" t="s">
        <v>153</v>
      </c>
      <c r="K6" s="293" t="s">
        <v>154</v>
      </c>
      <c r="L6" s="293" t="s">
        <v>155</v>
      </c>
      <c r="M6" s="293" t="s">
        <v>161</v>
      </c>
      <c r="N6" s="293" t="s">
        <v>162</v>
      </c>
      <c r="O6" s="294"/>
      <c r="P6" s="296" t="s">
        <v>1</v>
      </c>
      <c r="Q6" s="220" t="s">
        <v>74</v>
      </c>
      <c r="R6" s="299" t="s">
        <v>156</v>
      </c>
      <c r="S6" s="299" t="s">
        <v>163</v>
      </c>
    </row>
    <row r="7" spans="1:19" s="217" customFormat="1" ht="115.5">
      <c r="A7" s="295"/>
      <c r="B7" s="295"/>
      <c r="C7" s="295"/>
      <c r="D7" s="295"/>
      <c r="E7" s="295"/>
      <c r="F7" s="295"/>
      <c r="G7" s="295"/>
      <c r="H7" s="222" t="s">
        <v>3</v>
      </c>
      <c r="I7" s="222" t="s">
        <v>158</v>
      </c>
      <c r="J7" s="295"/>
      <c r="K7" s="295"/>
      <c r="L7" s="295"/>
      <c r="M7" s="295"/>
      <c r="N7" s="295"/>
      <c r="O7" s="295"/>
      <c r="P7" s="299"/>
      <c r="Q7" s="221" t="s">
        <v>2</v>
      </c>
      <c r="R7" s="299"/>
      <c r="S7" s="299"/>
    </row>
    <row r="8" spans="1:19" ht="6" customHeight="1">
      <c r="A8" s="93">
        <v>1</v>
      </c>
      <c r="B8" s="93">
        <v>2</v>
      </c>
      <c r="C8" s="93">
        <v>3</v>
      </c>
      <c r="D8" s="93">
        <v>4</v>
      </c>
      <c r="E8" s="93">
        <v>5</v>
      </c>
      <c r="F8" s="93">
        <v>6</v>
      </c>
      <c r="G8" s="93">
        <v>7</v>
      </c>
      <c r="H8" s="93">
        <v>8</v>
      </c>
      <c r="I8" s="93">
        <v>9</v>
      </c>
      <c r="J8" s="93">
        <v>10</v>
      </c>
      <c r="K8" s="93">
        <v>11</v>
      </c>
      <c r="L8" s="93">
        <v>12</v>
      </c>
      <c r="M8" s="93">
        <v>13</v>
      </c>
      <c r="N8" s="93">
        <v>14</v>
      </c>
      <c r="O8" s="93">
        <v>15</v>
      </c>
      <c r="P8" s="93">
        <v>16</v>
      </c>
      <c r="Q8" s="93">
        <v>17</v>
      </c>
      <c r="R8" s="93">
        <v>18</v>
      </c>
      <c r="S8" s="93">
        <v>19</v>
      </c>
    </row>
    <row r="9" spans="1:19" ht="54" customHeight="1">
      <c r="A9" s="303" t="s">
        <v>164</v>
      </c>
      <c r="B9" s="304"/>
      <c r="C9" s="305"/>
      <c r="D9" s="97"/>
      <c r="E9" s="115">
        <f>SUM(E10:E11)</f>
        <v>0</v>
      </c>
      <c r="F9" s="115">
        <f aca="true" t="shared" si="0" ref="F9:S9">SUM(F10:F11)</f>
        <v>0</v>
      </c>
      <c r="G9" s="115">
        <f t="shared" si="0"/>
        <v>0</v>
      </c>
      <c r="H9" s="115">
        <f t="shared" si="0"/>
        <v>0</v>
      </c>
      <c r="I9" s="115">
        <f t="shared" si="0"/>
        <v>0</v>
      </c>
      <c r="J9" s="115">
        <f t="shared" si="0"/>
        <v>0</v>
      </c>
      <c r="K9" s="115">
        <f t="shared" si="0"/>
        <v>0</v>
      </c>
      <c r="L9" s="115">
        <f t="shared" si="0"/>
        <v>0</v>
      </c>
      <c r="M9" s="115">
        <f t="shared" si="0"/>
        <v>0</v>
      </c>
      <c r="N9" s="115">
        <f t="shared" si="0"/>
        <v>0</v>
      </c>
      <c r="O9" s="115">
        <f t="shared" si="0"/>
        <v>0</v>
      </c>
      <c r="P9" s="115">
        <f t="shared" si="0"/>
        <v>0</v>
      </c>
      <c r="Q9" s="115">
        <f t="shared" si="0"/>
        <v>0</v>
      </c>
      <c r="R9" s="115">
        <f t="shared" si="0"/>
        <v>0</v>
      </c>
      <c r="S9" s="115">
        <f t="shared" si="0"/>
        <v>0</v>
      </c>
    </row>
    <row r="10" spans="1:19" ht="13.5" customHeight="1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5"/>
      <c r="Q10" s="95"/>
      <c r="R10" s="95"/>
      <c r="S10" s="95"/>
    </row>
    <row r="11" spans="1:19" ht="14.25" customHeight="1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5"/>
      <c r="Q11" s="95"/>
      <c r="R11" s="95"/>
      <c r="S11" s="95"/>
    </row>
    <row r="12" spans="1:19" ht="59.25" customHeight="1">
      <c r="A12" s="309" t="s">
        <v>267</v>
      </c>
      <c r="B12" s="310"/>
      <c r="C12" s="311"/>
      <c r="D12" s="98"/>
      <c r="E12" s="115">
        <f>SUM(E13:E14)</f>
        <v>0</v>
      </c>
      <c r="F12" s="115">
        <f aca="true" t="shared" si="1" ref="F12:S12">SUM(F13:F14)</f>
        <v>0</v>
      </c>
      <c r="G12" s="115">
        <f t="shared" si="1"/>
        <v>0</v>
      </c>
      <c r="H12" s="115">
        <f t="shared" si="1"/>
        <v>0</v>
      </c>
      <c r="I12" s="115">
        <f t="shared" si="1"/>
        <v>0</v>
      </c>
      <c r="J12" s="115">
        <f t="shared" si="1"/>
        <v>0</v>
      </c>
      <c r="K12" s="115">
        <f t="shared" si="1"/>
        <v>0</v>
      </c>
      <c r="L12" s="115">
        <f t="shared" si="1"/>
        <v>0</v>
      </c>
      <c r="M12" s="115">
        <f t="shared" si="1"/>
        <v>0</v>
      </c>
      <c r="N12" s="115">
        <f t="shared" si="1"/>
        <v>0</v>
      </c>
      <c r="O12" s="115">
        <f t="shared" si="1"/>
        <v>0</v>
      </c>
      <c r="P12" s="115">
        <f t="shared" si="1"/>
        <v>0</v>
      </c>
      <c r="Q12" s="115">
        <f t="shared" si="1"/>
        <v>0</v>
      </c>
      <c r="R12" s="115">
        <f t="shared" si="1"/>
        <v>0</v>
      </c>
      <c r="S12" s="115">
        <f t="shared" si="1"/>
        <v>0</v>
      </c>
    </row>
    <row r="13" spans="1:19" ht="28.5" customHeight="1">
      <c r="A13" s="94"/>
      <c r="B13" s="94"/>
      <c r="C13" s="94"/>
      <c r="D13" s="94"/>
      <c r="E13" s="94"/>
      <c r="F13" s="159"/>
      <c r="G13" s="159"/>
      <c r="H13" s="159"/>
      <c r="I13" s="159"/>
      <c r="J13" s="159"/>
      <c r="K13" s="94"/>
      <c r="L13" s="94"/>
      <c r="M13" s="94"/>
      <c r="N13" s="94"/>
      <c r="O13" s="94"/>
      <c r="P13" s="95"/>
      <c r="Q13" s="95"/>
      <c r="R13" s="95"/>
      <c r="S13" s="95"/>
    </row>
    <row r="14" spans="1:19" ht="30" customHeight="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5"/>
      <c r="Q14" s="95"/>
      <c r="R14" s="95"/>
      <c r="S14" s="95"/>
    </row>
    <row r="15" spans="1:19" ht="46.5" customHeight="1">
      <c r="A15" s="306" t="s">
        <v>165</v>
      </c>
      <c r="B15" s="307"/>
      <c r="C15" s="308"/>
      <c r="D15" s="114"/>
      <c r="E15" s="115">
        <f>SUM(E16:E18)</f>
        <v>0</v>
      </c>
      <c r="F15" s="115">
        <f>SUM(F16:F19)</f>
        <v>1419234</v>
      </c>
      <c r="G15" s="115">
        <f aca="true" t="shared" si="2" ref="G15:S15">SUM(G16:G19)</f>
        <v>19234</v>
      </c>
      <c r="H15" s="115">
        <f t="shared" si="2"/>
        <v>0</v>
      </c>
      <c r="I15" s="115">
        <f t="shared" si="2"/>
        <v>0</v>
      </c>
      <c r="J15" s="115">
        <f t="shared" si="2"/>
        <v>19234</v>
      </c>
      <c r="K15" s="115">
        <f t="shared" si="2"/>
        <v>0</v>
      </c>
      <c r="L15" s="115">
        <f t="shared" si="2"/>
        <v>0</v>
      </c>
      <c r="M15" s="115">
        <f t="shared" si="2"/>
        <v>0</v>
      </c>
      <c r="N15" s="115">
        <f t="shared" si="2"/>
        <v>0</v>
      </c>
      <c r="O15" s="115">
        <f t="shared" si="2"/>
        <v>1400000</v>
      </c>
      <c r="P15" s="115">
        <f t="shared" si="2"/>
        <v>1400000</v>
      </c>
      <c r="Q15" s="115">
        <f t="shared" si="2"/>
        <v>0</v>
      </c>
      <c r="R15" s="115">
        <f t="shared" si="2"/>
        <v>0</v>
      </c>
      <c r="S15" s="115">
        <f t="shared" si="2"/>
        <v>0</v>
      </c>
    </row>
    <row r="16" spans="1:19" ht="39.75" customHeight="1">
      <c r="A16" s="119" t="s">
        <v>233</v>
      </c>
      <c r="B16" s="119">
        <v>600</v>
      </c>
      <c r="C16" s="119">
        <v>60014</v>
      </c>
      <c r="D16" s="120">
        <v>6300</v>
      </c>
      <c r="E16" s="121"/>
      <c r="F16" s="121">
        <v>1000000</v>
      </c>
      <c r="G16" s="121"/>
      <c r="H16" s="121"/>
      <c r="I16" s="121"/>
      <c r="J16" s="121"/>
      <c r="K16" s="121"/>
      <c r="L16" s="121"/>
      <c r="M16" s="121"/>
      <c r="N16" s="121"/>
      <c r="O16" s="121">
        <v>1000000</v>
      </c>
      <c r="P16" s="118">
        <v>1000000</v>
      </c>
      <c r="Q16" s="118"/>
      <c r="R16" s="118"/>
      <c r="S16" s="118"/>
    </row>
    <row r="17" spans="1:19" ht="48" customHeight="1">
      <c r="A17" s="119" t="s">
        <v>234</v>
      </c>
      <c r="B17" s="119">
        <v>600</v>
      </c>
      <c r="C17" s="119">
        <v>60014</v>
      </c>
      <c r="D17" s="120">
        <v>6300</v>
      </c>
      <c r="E17" s="121"/>
      <c r="F17" s="121">
        <v>300000</v>
      </c>
      <c r="G17" s="121"/>
      <c r="H17" s="121"/>
      <c r="I17" s="121"/>
      <c r="J17" s="121"/>
      <c r="K17" s="121"/>
      <c r="L17" s="121"/>
      <c r="M17" s="121"/>
      <c r="N17" s="121"/>
      <c r="O17" s="121">
        <v>300000</v>
      </c>
      <c r="P17" s="118">
        <v>300000</v>
      </c>
      <c r="Q17" s="118"/>
      <c r="R17" s="118"/>
      <c r="S17" s="118"/>
    </row>
    <row r="18" spans="1:19" ht="42.75" customHeight="1">
      <c r="A18" s="122" t="s">
        <v>235</v>
      </c>
      <c r="B18" s="109">
        <v>600</v>
      </c>
      <c r="C18" s="109">
        <v>60014</v>
      </c>
      <c r="D18" s="123">
        <v>6300</v>
      </c>
      <c r="E18" s="121"/>
      <c r="F18" s="121">
        <v>100000</v>
      </c>
      <c r="G18" s="121"/>
      <c r="H18" s="121"/>
      <c r="I18" s="121"/>
      <c r="J18" s="121"/>
      <c r="K18" s="121"/>
      <c r="L18" s="121"/>
      <c r="M18" s="121"/>
      <c r="N18" s="121"/>
      <c r="O18" s="121">
        <v>100000</v>
      </c>
      <c r="P18" s="118">
        <v>100000</v>
      </c>
      <c r="Q18" s="118"/>
      <c r="R18" s="118"/>
      <c r="S18" s="118"/>
    </row>
    <row r="19" spans="1:19" ht="78.75" customHeight="1">
      <c r="A19" s="94" t="s">
        <v>236</v>
      </c>
      <c r="B19" s="94">
        <v>801</v>
      </c>
      <c r="C19" s="94">
        <v>80113</v>
      </c>
      <c r="D19" s="94">
        <v>2320</v>
      </c>
      <c r="E19" s="94"/>
      <c r="F19" s="159">
        <v>19234</v>
      </c>
      <c r="G19" s="159">
        <v>19234</v>
      </c>
      <c r="H19" s="159"/>
      <c r="I19" s="159"/>
      <c r="J19" s="159">
        <v>19234</v>
      </c>
      <c r="K19" s="94"/>
      <c r="L19" s="94"/>
      <c r="M19" s="94"/>
      <c r="N19" s="94"/>
      <c r="O19" s="94"/>
      <c r="P19" s="95"/>
      <c r="Q19" s="95"/>
      <c r="R19" s="95"/>
      <c r="S19" s="95"/>
    </row>
    <row r="20" spans="1:19" s="89" customFormat="1" ht="24.75" customHeight="1">
      <c r="A20" s="300" t="s">
        <v>124</v>
      </c>
      <c r="B20" s="301"/>
      <c r="C20" s="302"/>
      <c r="D20" s="116"/>
      <c r="E20" s="117">
        <f>SUM(E9,E12,E15)</f>
        <v>0</v>
      </c>
      <c r="F20" s="117">
        <f>SUM(F9,F12,F15)</f>
        <v>1419234</v>
      </c>
      <c r="G20" s="117">
        <f aca="true" t="shared" si="3" ref="G20:S20">SUM(G9,G12,G15)</f>
        <v>19234</v>
      </c>
      <c r="H20" s="117">
        <f t="shared" si="3"/>
        <v>0</v>
      </c>
      <c r="I20" s="117">
        <f t="shared" si="3"/>
        <v>0</v>
      </c>
      <c r="J20" s="117">
        <f t="shared" si="3"/>
        <v>19234</v>
      </c>
      <c r="K20" s="117">
        <f t="shared" si="3"/>
        <v>0</v>
      </c>
      <c r="L20" s="117">
        <f t="shared" si="3"/>
        <v>0</v>
      </c>
      <c r="M20" s="117">
        <f t="shared" si="3"/>
        <v>0</v>
      </c>
      <c r="N20" s="117">
        <f t="shared" si="3"/>
        <v>0</v>
      </c>
      <c r="O20" s="117">
        <f t="shared" si="3"/>
        <v>1400000</v>
      </c>
      <c r="P20" s="117">
        <f t="shared" si="3"/>
        <v>1400000</v>
      </c>
      <c r="Q20" s="117">
        <f t="shared" si="3"/>
        <v>0</v>
      </c>
      <c r="R20" s="117">
        <f t="shared" si="3"/>
        <v>0</v>
      </c>
      <c r="S20" s="117">
        <f t="shared" si="3"/>
        <v>0</v>
      </c>
    </row>
  </sheetData>
  <sheetProtection/>
  <mergeCells count="25">
    <mergeCell ref="S6:S7"/>
    <mergeCell ref="R6:R7"/>
    <mergeCell ref="E4:E7"/>
    <mergeCell ref="M6:M7"/>
    <mergeCell ref="N6:N7"/>
    <mergeCell ref="K6:K7"/>
    <mergeCell ref="H5:N5"/>
    <mergeCell ref="O5:O7"/>
    <mergeCell ref="P5:S5"/>
    <mergeCell ref="A20:C20"/>
    <mergeCell ref="H6:I6"/>
    <mergeCell ref="J6:J7"/>
    <mergeCell ref="A9:C9"/>
    <mergeCell ref="A15:C15"/>
    <mergeCell ref="A12:C12"/>
    <mergeCell ref="A1:S1"/>
    <mergeCell ref="A4:A7"/>
    <mergeCell ref="B4:B7"/>
    <mergeCell ref="C4:C7"/>
    <mergeCell ref="D4:D7"/>
    <mergeCell ref="L6:L7"/>
    <mergeCell ref="G5:G7"/>
    <mergeCell ref="F4:F7"/>
    <mergeCell ref="G4:S4"/>
    <mergeCell ref="P6:P7"/>
  </mergeCells>
  <printOptions horizontalCentered="1"/>
  <pageMargins left="0" right="0" top="1.299212598425197" bottom="0.7874015748031497" header="0.5118110236220472" footer="0.5118110236220472"/>
  <pageSetup horizontalDpi="600" verticalDpi="600" orientation="landscape" paperSize="9" r:id="rId1"/>
  <headerFooter alignWithMargins="0">
    <oddHeader>&amp;RZałącznik nr 8 
do uchwały Nr V/17/11
Rady Gminy Skarżysko Kościelne
z dnia 31 stycznia 2011r.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D1">
      <selection activeCell="B4" sqref="B4:B7"/>
    </sheetView>
  </sheetViews>
  <sheetFormatPr defaultColWidth="9.00390625" defaultRowHeight="12.75"/>
  <cols>
    <col min="1" max="1" width="5.00390625" style="90" customWidth="1"/>
    <col min="2" max="2" width="7.75390625" style="90" bestFit="1" customWidth="1"/>
    <col min="3" max="3" width="4.375" style="90" customWidth="1"/>
    <col min="4" max="4" width="11.375" style="142" customWidth="1"/>
    <col min="5" max="5" width="11.125" style="142" customWidth="1"/>
    <col min="6" max="6" width="11.00390625" style="142" customWidth="1"/>
    <col min="7" max="7" width="10.125" style="142" customWidth="1"/>
    <col min="8" max="8" width="9.75390625" style="142" customWidth="1"/>
    <col min="9" max="9" width="6.875" style="142" customWidth="1"/>
    <col min="10" max="10" width="11.25390625" style="142" customWidth="1"/>
    <col min="11" max="11" width="10.375" style="143" customWidth="1"/>
    <col min="12" max="12" width="9.00390625" style="143" customWidth="1"/>
    <col min="13" max="13" width="10.625" style="143" customWidth="1"/>
    <col min="14" max="14" width="9.875" style="143" customWidth="1"/>
    <col min="15" max="15" width="8.125" style="143" customWidth="1"/>
    <col min="16" max="16" width="9.625" style="143" customWidth="1"/>
    <col min="17" max="16384" width="9.125" style="91" customWidth="1"/>
  </cols>
  <sheetData>
    <row r="1" spans="1:17" ht="36" customHeight="1">
      <c r="A1" s="315" t="s">
        <v>147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154"/>
    </row>
    <row r="2" spans="1:7" ht="3.75" customHeight="1">
      <c r="A2" s="96"/>
      <c r="B2" s="96"/>
      <c r="C2" s="96"/>
      <c r="D2" s="155"/>
      <c r="E2" s="155"/>
      <c r="F2" s="155"/>
      <c r="G2" s="155"/>
    </row>
    <row r="3" spans="1:16" ht="18" customHeight="1">
      <c r="A3" s="89"/>
      <c r="B3" s="89"/>
      <c r="C3" s="89"/>
      <c r="D3" s="141"/>
      <c r="E3" s="141"/>
      <c r="F3" s="141"/>
      <c r="K3" s="142"/>
      <c r="P3" s="144" t="s">
        <v>148</v>
      </c>
    </row>
    <row r="4" spans="1:16" s="217" customFormat="1" ht="11.25">
      <c r="A4" s="316" t="s">
        <v>70</v>
      </c>
      <c r="B4" s="316" t="s">
        <v>71</v>
      </c>
      <c r="C4" s="316" t="s">
        <v>72</v>
      </c>
      <c r="D4" s="319" t="s">
        <v>0</v>
      </c>
      <c r="E4" s="319" t="s">
        <v>149</v>
      </c>
      <c r="F4" s="322" t="s">
        <v>118</v>
      </c>
      <c r="G4" s="323"/>
      <c r="H4" s="323"/>
      <c r="I4" s="323"/>
      <c r="J4" s="323"/>
      <c r="K4" s="323"/>
      <c r="L4" s="323"/>
      <c r="M4" s="323"/>
      <c r="N4" s="323"/>
      <c r="O4" s="323"/>
      <c r="P4" s="324"/>
    </row>
    <row r="5" spans="1:16" s="217" customFormat="1" ht="11.25">
      <c r="A5" s="317"/>
      <c r="B5" s="317"/>
      <c r="C5" s="317"/>
      <c r="D5" s="320"/>
      <c r="E5" s="320"/>
      <c r="F5" s="319" t="s">
        <v>150</v>
      </c>
      <c r="G5" s="325" t="s">
        <v>118</v>
      </c>
      <c r="H5" s="325"/>
      <c r="I5" s="325"/>
      <c r="J5" s="325"/>
      <c r="K5" s="325"/>
      <c r="L5" s="319" t="s">
        <v>151</v>
      </c>
      <c r="M5" s="327" t="s">
        <v>118</v>
      </c>
      <c r="N5" s="328"/>
      <c r="O5" s="328"/>
      <c r="P5" s="329"/>
    </row>
    <row r="6" spans="1:16" s="217" customFormat="1" ht="25.5" customHeight="1">
      <c r="A6" s="317"/>
      <c r="B6" s="317"/>
      <c r="C6" s="317"/>
      <c r="D6" s="320"/>
      <c r="E6" s="320"/>
      <c r="F6" s="320"/>
      <c r="G6" s="322" t="s">
        <v>152</v>
      </c>
      <c r="H6" s="324"/>
      <c r="I6" s="319" t="s">
        <v>153</v>
      </c>
      <c r="J6" s="319" t="s">
        <v>154</v>
      </c>
      <c r="K6" s="319" t="s">
        <v>155</v>
      </c>
      <c r="L6" s="320"/>
      <c r="M6" s="322" t="s">
        <v>1</v>
      </c>
      <c r="N6" s="216" t="s">
        <v>74</v>
      </c>
      <c r="O6" s="325" t="s">
        <v>156</v>
      </c>
      <c r="P6" s="325" t="s">
        <v>157</v>
      </c>
    </row>
    <row r="7" spans="1:16" s="217" customFormat="1" ht="102" customHeight="1">
      <c r="A7" s="318"/>
      <c r="B7" s="318"/>
      <c r="C7" s="318"/>
      <c r="D7" s="321"/>
      <c r="E7" s="321"/>
      <c r="F7" s="321"/>
      <c r="G7" s="219" t="s">
        <v>3</v>
      </c>
      <c r="H7" s="219" t="s">
        <v>158</v>
      </c>
      <c r="I7" s="321"/>
      <c r="J7" s="321"/>
      <c r="K7" s="321"/>
      <c r="L7" s="321"/>
      <c r="M7" s="325"/>
      <c r="N7" s="218" t="s">
        <v>2</v>
      </c>
      <c r="O7" s="325"/>
      <c r="P7" s="325"/>
    </row>
    <row r="8" spans="1:16" s="156" customFormat="1" ht="6" customHeight="1">
      <c r="A8" s="151">
        <v>1</v>
      </c>
      <c r="B8" s="151">
        <v>2</v>
      </c>
      <c r="C8" s="151">
        <v>3</v>
      </c>
      <c r="D8" s="151">
        <v>4</v>
      </c>
      <c r="E8" s="151">
        <v>5</v>
      </c>
      <c r="F8" s="151">
        <v>6</v>
      </c>
      <c r="G8" s="151">
        <v>7</v>
      </c>
      <c r="H8" s="151">
        <v>8</v>
      </c>
      <c r="I8" s="151">
        <v>9</v>
      </c>
      <c r="J8" s="151">
        <v>10</v>
      </c>
      <c r="K8" s="151">
        <v>11</v>
      </c>
      <c r="L8" s="151">
        <v>12</v>
      </c>
      <c r="M8" s="151">
        <v>13</v>
      </c>
      <c r="N8" s="151">
        <v>14</v>
      </c>
      <c r="O8" s="151">
        <v>15</v>
      </c>
      <c r="P8" s="151">
        <v>16</v>
      </c>
    </row>
    <row r="9" spans="1:16" s="157" customFormat="1" ht="12.75">
      <c r="A9" s="149">
        <v>750</v>
      </c>
      <c r="B9" s="149"/>
      <c r="C9" s="149"/>
      <c r="D9" s="150">
        <f aca="true" t="shared" si="0" ref="D9:P9">SUM(D10)</f>
        <v>41775</v>
      </c>
      <c r="E9" s="150">
        <f t="shared" si="0"/>
        <v>41775</v>
      </c>
      <c r="F9" s="150">
        <f t="shared" si="0"/>
        <v>41775</v>
      </c>
      <c r="G9" s="150">
        <f t="shared" si="0"/>
        <v>37500</v>
      </c>
      <c r="H9" s="150">
        <f t="shared" si="0"/>
        <v>4275</v>
      </c>
      <c r="I9" s="150">
        <f t="shared" si="0"/>
        <v>0</v>
      </c>
      <c r="J9" s="150">
        <f t="shared" si="0"/>
        <v>0</v>
      </c>
      <c r="K9" s="150">
        <f t="shared" si="0"/>
        <v>0</v>
      </c>
      <c r="L9" s="150">
        <f t="shared" si="0"/>
        <v>0</v>
      </c>
      <c r="M9" s="150">
        <f t="shared" si="0"/>
        <v>0</v>
      </c>
      <c r="N9" s="150">
        <f t="shared" si="0"/>
        <v>0</v>
      </c>
      <c r="O9" s="150">
        <f t="shared" si="0"/>
        <v>0</v>
      </c>
      <c r="P9" s="150">
        <f t="shared" si="0"/>
        <v>0</v>
      </c>
    </row>
    <row r="10" spans="1:16" ht="12.75">
      <c r="A10" s="140"/>
      <c r="B10" s="140">
        <v>75011</v>
      </c>
      <c r="C10" s="140"/>
      <c r="D10" s="147">
        <f>SUM(D11)</f>
        <v>41775</v>
      </c>
      <c r="E10" s="147">
        <f>SUM(E12:E19)</f>
        <v>41775</v>
      </c>
      <c r="F10" s="147">
        <f>SUM(F12:F19)</f>
        <v>41775</v>
      </c>
      <c r="G10" s="147">
        <f>SUM(G12:G14)</f>
        <v>37500</v>
      </c>
      <c r="H10" s="147">
        <f>SUM(H15:H19)</f>
        <v>4275</v>
      </c>
      <c r="I10" s="147"/>
      <c r="J10" s="147"/>
      <c r="K10" s="147"/>
      <c r="L10" s="148"/>
      <c r="M10" s="148"/>
      <c r="N10" s="148"/>
      <c r="O10" s="148"/>
      <c r="P10" s="148"/>
    </row>
    <row r="11" spans="1:16" ht="12.75">
      <c r="A11" s="140"/>
      <c r="B11" s="140"/>
      <c r="C11" s="140">
        <v>2010</v>
      </c>
      <c r="D11" s="147">
        <v>41775</v>
      </c>
      <c r="E11" s="147"/>
      <c r="F11" s="147"/>
      <c r="G11" s="147"/>
      <c r="H11" s="147"/>
      <c r="I11" s="147"/>
      <c r="J11" s="147"/>
      <c r="K11" s="147"/>
      <c r="L11" s="148"/>
      <c r="M11" s="148"/>
      <c r="N11" s="148"/>
      <c r="O11" s="148"/>
      <c r="P11" s="148"/>
    </row>
    <row r="12" spans="1:16" ht="12.75">
      <c r="A12" s="94"/>
      <c r="B12" s="94"/>
      <c r="C12" s="94">
        <v>4010</v>
      </c>
      <c r="D12" s="145"/>
      <c r="E12" s="145">
        <v>30000</v>
      </c>
      <c r="F12" s="145">
        <v>30000</v>
      </c>
      <c r="G12" s="145">
        <v>30000</v>
      </c>
      <c r="H12" s="145"/>
      <c r="I12" s="145"/>
      <c r="J12" s="145"/>
      <c r="K12" s="145"/>
      <c r="L12" s="146"/>
      <c r="M12" s="146"/>
      <c r="N12" s="146"/>
      <c r="O12" s="146"/>
      <c r="P12" s="146"/>
    </row>
    <row r="13" spans="1:16" ht="12.75">
      <c r="A13" s="94"/>
      <c r="B13" s="94"/>
      <c r="C13" s="94">
        <v>4110</v>
      </c>
      <c r="D13" s="145"/>
      <c r="E13" s="145">
        <v>7000</v>
      </c>
      <c r="F13" s="145">
        <v>7000</v>
      </c>
      <c r="G13" s="145">
        <v>7000</v>
      </c>
      <c r="H13" s="145"/>
      <c r="I13" s="145"/>
      <c r="J13" s="145"/>
      <c r="K13" s="145"/>
      <c r="L13" s="146"/>
      <c r="M13" s="146"/>
      <c r="N13" s="146"/>
      <c r="O13" s="146"/>
      <c r="P13" s="146"/>
    </row>
    <row r="14" spans="1:16" ht="12.75">
      <c r="A14" s="94"/>
      <c r="B14" s="94"/>
      <c r="C14" s="94">
        <v>4120</v>
      </c>
      <c r="D14" s="145"/>
      <c r="E14" s="145">
        <v>500</v>
      </c>
      <c r="F14" s="145">
        <v>500</v>
      </c>
      <c r="G14" s="145">
        <v>500</v>
      </c>
      <c r="H14" s="145"/>
      <c r="I14" s="145"/>
      <c r="J14" s="145"/>
      <c r="K14" s="145"/>
      <c r="L14" s="146"/>
      <c r="M14" s="146"/>
      <c r="N14" s="146"/>
      <c r="O14" s="146"/>
      <c r="P14" s="146"/>
    </row>
    <row r="15" spans="1:16" ht="12.75">
      <c r="A15" s="94"/>
      <c r="B15" s="94"/>
      <c r="C15" s="94">
        <v>4210</v>
      </c>
      <c r="D15" s="145"/>
      <c r="E15" s="145">
        <v>1700</v>
      </c>
      <c r="F15" s="145">
        <v>1700</v>
      </c>
      <c r="G15" s="145">
        <v>0</v>
      </c>
      <c r="H15" s="145">
        <v>1700</v>
      </c>
      <c r="I15" s="145"/>
      <c r="J15" s="145"/>
      <c r="K15" s="145"/>
      <c r="L15" s="146"/>
      <c r="M15" s="146"/>
      <c r="N15" s="146"/>
      <c r="O15" s="146"/>
      <c r="P15" s="146"/>
    </row>
    <row r="16" spans="1:16" ht="12.75">
      <c r="A16" s="94"/>
      <c r="B16" s="94"/>
      <c r="C16" s="94">
        <v>4260</v>
      </c>
      <c r="D16" s="145"/>
      <c r="E16" s="145">
        <v>1000</v>
      </c>
      <c r="F16" s="145">
        <v>1000</v>
      </c>
      <c r="G16" s="145">
        <v>0</v>
      </c>
      <c r="H16" s="145">
        <v>1000</v>
      </c>
      <c r="I16" s="145"/>
      <c r="J16" s="145"/>
      <c r="K16" s="145"/>
      <c r="L16" s="146"/>
      <c r="M16" s="146"/>
      <c r="N16" s="146"/>
      <c r="O16" s="146"/>
      <c r="P16" s="146"/>
    </row>
    <row r="17" spans="1:16" ht="12.75">
      <c r="A17" s="94"/>
      <c r="B17" s="94"/>
      <c r="C17" s="94">
        <v>4370</v>
      </c>
      <c r="D17" s="145"/>
      <c r="E17" s="145">
        <v>775</v>
      </c>
      <c r="F17" s="145">
        <v>775</v>
      </c>
      <c r="G17" s="145">
        <v>0</v>
      </c>
      <c r="H17" s="145">
        <v>775</v>
      </c>
      <c r="I17" s="145"/>
      <c r="J17" s="145"/>
      <c r="K17" s="145"/>
      <c r="L17" s="146"/>
      <c r="M17" s="146"/>
      <c r="N17" s="146"/>
      <c r="O17" s="146"/>
      <c r="P17" s="146"/>
    </row>
    <row r="18" spans="1:16" ht="12.75">
      <c r="A18" s="94"/>
      <c r="B18" s="94"/>
      <c r="C18" s="94">
        <v>4410</v>
      </c>
      <c r="D18" s="145"/>
      <c r="E18" s="145">
        <v>300</v>
      </c>
      <c r="F18" s="145">
        <v>300</v>
      </c>
      <c r="G18" s="145">
        <v>0</v>
      </c>
      <c r="H18" s="145">
        <v>300</v>
      </c>
      <c r="I18" s="145"/>
      <c r="J18" s="145"/>
      <c r="K18" s="145"/>
      <c r="L18" s="146"/>
      <c r="M18" s="146"/>
      <c r="N18" s="146"/>
      <c r="O18" s="146"/>
      <c r="P18" s="146"/>
    </row>
    <row r="19" spans="1:16" ht="12.75">
      <c r="A19" s="171"/>
      <c r="B19" s="171"/>
      <c r="C19" s="171">
        <v>4700</v>
      </c>
      <c r="D19" s="172"/>
      <c r="E19" s="172">
        <v>500</v>
      </c>
      <c r="F19" s="172">
        <v>500</v>
      </c>
      <c r="G19" s="172">
        <v>0</v>
      </c>
      <c r="H19" s="172">
        <v>500</v>
      </c>
      <c r="I19" s="172"/>
      <c r="J19" s="172"/>
      <c r="K19" s="172"/>
      <c r="L19" s="173"/>
      <c r="M19" s="173"/>
      <c r="N19" s="173"/>
      <c r="O19" s="173"/>
      <c r="P19" s="173"/>
    </row>
    <row r="20" spans="1:16" s="157" customFormat="1" ht="12.75">
      <c r="A20" s="149">
        <v>751</v>
      </c>
      <c r="B20" s="149"/>
      <c r="C20" s="149"/>
      <c r="D20" s="150">
        <f aca="true" t="shared" si="1" ref="D20:P20">SUM(D21)</f>
        <v>1074</v>
      </c>
      <c r="E20" s="150">
        <f t="shared" si="1"/>
        <v>1074</v>
      </c>
      <c r="F20" s="150">
        <f t="shared" si="1"/>
        <v>1074</v>
      </c>
      <c r="G20" s="150">
        <f t="shared" si="1"/>
        <v>0</v>
      </c>
      <c r="H20" s="150">
        <f t="shared" si="1"/>
        <v>1074</v>
      </c>
      <c r="I20" s="150">
        <f t="shared" si="1"/>
        <v>0</v>
      </c>
      <c r="J20" s="150">
        <f t="shared" si="1"/>
        <v>0</v>
      </c>
      <c r="K20" s="150">
        <f t="shared" si="1"/>
        <v>0</v>
      </c>
      <c r="L20" s="150">
        <f t="shared" si="1"/>
        <v>0</v>
      </c>
      <c r="M20" s="150">
        <f t="shared" si="1"/>
        <v>0</v>
      </c>
      <c r="N20" s="150">
        <f t="shared" si="1"/>
        <v>0</v>
      </c>
      <c r="O20" s="150">
        <f t="shared" si="1"/>
        <v>0</v>
      </c>
      <c r="P20" s="150">
        <f t="shared" si="1"/>
        <v>0</v>
      </c>
    </row>
    <row r="21" spans="1:16" ht="12.75">
      <c r="A21" s="94"/>
      <c r="B21" s="94">
        <v>75101</v>
      </c>
      <c r="C21" s="94"/>
      <c r="D21" s="145">
        <f>SUM(D22)</f>
        <v>1074</v>
      </c>
      <c r="E21" s="145">
        <f>SUM(E23:E24)</f>
        <v>1074</v>
      </c>
      <c r="F21" s="145">
        <f>SUM(F23:F24)</f>
        <v>1074</v>
      </c>
      <c r="G21" s="145"/>
      <c r="H21" s="145">
        <f>SUM(H23:H24)</f>
        <v>1074</v>
      </c>
      <c r="I21" s="145"/>
      <c r="J21" s="145"/>
      <c r="K21" s="145"/>
      <c r="L21" s="146"/>
      <c r="M21" s="146"/>
      <c r="N21" s="146"/>
      <c r="O21" s="146"/>
      <c r="P21" s="146"/>
    </row>
    <row r="22" spans="1:16" ht="12.75">
      <c r="A22" s="94"/>
      <c r="B22" s="94"/>
      <c r="C22" s="94">
        <v>2010</v>
      </c>
      <c r="D22" s="145">
        <v>1074</v>
      </c>
      <c r="E22" s="145"/>
      <c r="F22" s="145"/>
      <c r="G22" s="145"/>
      <c r="H22" s="145"/>
      <c r="I22" s="145"/>
      <c r="J22" s="145"/>
      <c r="K22" s="145"/>
      <c r="L22" s="146"/>
      <c r="M22" s="146"/>
      <c r="N22" s="146"/>
      <c r="O22" s="146"/>
      <c r="P22" s="146"/>
    </row>
    <row r="23" spans="1:16" ht="12.75">
      <c r="A23" s="94"/>
      <c r="B23" s="94"/>
      <c r="C23" s="94">
        <v>4300</v>
      </c>
      <c r="D23" s="145"/>
      <c r="E23" s="145">
        <v>800</v>
      </c>
      <c r="F23" s="145">
        <v>800</v>
      </c>
      <c r="G23" s="145"/>
      <c r="H23" s="145">
        <v>800</v>
      </c>
      <c r="I23" s="145"/>
      <c r="J23" s="145"/>
      <c r="K23" s="145"/>
      <c r="L23" s="146"/>
      <c r="M23" s="146"/>
      <c r="N23" s="146"/>
      <c r="O23" s="146"/>
      <c r="P23" s="146"/>
    </row>
    <row r="24" spans="1:16" ht="12.75">
      <c r="A24" s="171"/>
      <c r="B24" s="171"/>
      <c r="C24" s="171">
        <v>4370</v>
      </c>
      <c r="D24" s="172"/>
      <c r="E24" s="172">
        <v>274</v>
      </c>
      <c r="F24" s="172">
        <v>274</v>
      </c>
      <c r="G24" s="172"/>
      <c r="H24" s="172">
        <v>274</v>
      </c>
      <c r="I24" s="172"/>
      <c r="J24" s="172"/>
      <c r="K24" s="172"/>
      <c r="L24" s="173"/>
      <c r="M24" s="173"/>
      <c r="N24" s="173"/>
      <c r="O24" s="173"/>
      <c r="P24" s="173"/>
    </row>
    <row r="25" spans="1:16" s="157" customFormat="1" ht="12.75">
      <c r="A25" s="149">
        <v>852</v>
      </c>
      <c r="B25" s="149"/>
      <c r="C25" s="149"/>
      <c r="D25" s="150">
        <f aca="true" t="shared" si="2" ref="D25:P25">SUM(D26,D42)</f>
        <v>2074215</v>
      </c>
      <c r="E25" s="150">
        <f t="shared" si="2"/>
        <v>2074215</v>
      </c>
      <c r="F25" s="150">
        <f t="shared" si="2"/>
        <v>2074215</v>
      </c>
      <c r="G25" s="150">
        <f t="shared" si="2"/>
        <v>83082</v>
      </c>
      <c r="H25" s="150">
        <f t="shared" si="2"/>
        <v>10395</v>
      </c>
      <c r="I25" s="150">
        <f t="shared" si="2"/>
        <v>0</v>
      </c>
      <c r="J25" s="150">
        <f t="shared" si="2"/>
        <v>1980738</v>
      </c>
      <c r="K25" s="150">
        <f t="shared" si="2"/>
        <v>0</v>
      </c>
      <c r="L25" s="150">
        <f t="shared" si="2"/>
        <v>0</v>
      </c>
      <c r="M25" s="150">
        <f t="shared" si="2"/>
        <v>0</v>
      </c>
      <c r="N25" s="150">
        <f t="shared" si="2"/>
        <v>0</v>
      </c>
      <c r="O25" s="150">
        <f t="shared" si="2"/>
        <v>0</v>
      </c>
      <c r="P25" s="150">
        <f t="shared" si="2"/>
        <v>0</v>
      </c>
    </row>
    <row r="26" spans="1:16" ht="12.75">
      <c r="A26" s="94"/>
      <c r="B26" s="94">
        <v>85212</v>
      </c>
      <c r="C26" s="94"/>
      <c r="D26" s="145">
        <f>SUM(D27)</f>
        <v>2070493</v>
      </c>
      <c r="E26" s="145">
        <f>SUM(E28:E41)</f>
        <v>2070493</v>
      </c>
      <c r="F26" s="145">
        <f>SUM(F28:F41)</f>
        <v>2070493</v>
      </c>
      <c r="G26" s="145">
        <f>SUM(G29:G33)</f>
        <v>79360</v>
      </c>
      <c r="H26" s="145">
        <f>SUM(H34:H41)</f>
        <v>10395</v>
      </c>
      <c r="I26" s="145"/>
      <c r="J26" s="145">
        <f>SUM(J28)</f>
        <v>1980738</v>
      </c>
      <c r="K26" s="145"/>
      <c r="L26" s="146"/>
      <c r="M26" s="146"/>
      <c r="N26" s="146"/>
      <c r="O26" s="146"/>
      <c r="P26" s="146"/>
    </row>
    <row r="27" spans="1:16" ht="12.75">
      <c r="A27" s="94"/>
      <c r="B27" s="94"/>
      <c r="C27" s="94">
        <v>2010</v>
      </c>
      <c r="D27" s="145">
        <v>2070493</v>
      </c>
      <c r="E27" s="145"/>
      <c r="F27" s="145"/>
      <c r="G27" s="145"/>
      <c r="H27" s="145"/>
      <c r="I27" s="145"/>
      <c r="J27" s="145"/>
      <c r="K27" s="145"/>
      <c r="L27" s="146"/>
      <c r="M27" s="146"/>
      <c r="N27" s="146"/>
      <c r="O27" s="146"/>
      <c r="P27" s="146"/>
    </row>
    <row r="28" spans="1:16" ht="12.75">
      <c r="A28" s="94"/>
      <c r="B28" s="94"/>
      <c r="C28" s="94">
        <v>3110</v>
      </c>
      <c r="D28" s="145"/>
      <c r="E28" s="145">
        <v>1980738</v>
      </c>
      <c r="F28" s="145">
        <v>1980738</v>
      </c>
      <c r="G28" s="145"/>
      <c r="H28" s="145"/>
      <c r="I28" s="145"/>
      <c r="J28" s="145">
        <v>1980738</v>
      </c>
      <c r="K28" s="145"/>
      <c r="L28" s="146"/>
      <c r="M28" s="146"/>
      <c r="N28" s="146"/>
      <c r="O28" s="146"/>
      <c r="P28" s="146"/>
    </row>
    <row r="29" spans="1:16" ht="12.75">
      <c r="A29" s="94"/>
      <c r="B29" s="94"/>
      <c r="C29" s="94">
        <v>4010</v>
      </c>
      <c r="D29" s="145"/>
      <c r="E29" s="145">
        <v>40625</v>
      </c>
      <c r="F29" s="145">
        <v>40625</v>
      </c>
      <c r="G29" s="145">
        <v>40625</v>
      </c>
      <c r="H29" s="145"/>
      <c r="I29" s="145"/>
      <c r="J29" s="145"/>
      <c r="K29" s="145"/>
      <c r="L29" s="146"/>
      <c r="M29" s="146"/>
      <c r="N29" s="146"/>
      <c r="O29" s="146"/>
      <c r="P29" s="146"/>
    </row>
    <row r="30" spans="1:16" ht="12.75">
      <c r="A30" s="94"/>
      <c r="B30" s="94"/>
      <c r="C30" s="94">
        <v>4040</v>
      </c>
      <c r="D30" s="145"/>
      <c r="E30" s="145">
        <v>2510</v>
      </c>
      <c r="F30" s="145">
        <v>2510</v>
      </c>
      <c r="G30" s="145">
        <v>2510</v>
      </c>
      <c r="H30" s="145"/>
      <c r="I30" s="145"/>
      <c r="J30" s="145"/>
      <c r="K30" s="145"/>
      <c r="L30" s="146"/>
      <c r="M30" s="146"/>
      <c r="N30" s="146"/>
      <c r="O30" s="146"/>
      <c r="P30" s="146"/>
    </row>
    <row r="31" spans="1:16" ht="12.75">
      <c r="A31" s="94"/>
      <c r="B31" s="94"/>
      <c r="C31" s="94">
        <v>4110</v>
      </c>
      <c r="D31" s="145"/>
      <c r="E31" s="145">
        <v>32287</v>
      </c>
      <c r="F31" s="145">
        <v>32287</v>
      </c>
      <c r="G31" s="145">
        <v>32287</v>
      </c>
      <c r="H31" s="145"/>
      <c r="I31" s="145"/>
      <c r="J31" s="145"/>
      <c r="K31" s="145"/>
      <c r="L31" s="146"/>
      <c r="M31" s="146"/>
      <c r="N31" s="146"/>
      <c r="O31" s="146"/>
      <c r="P31" s="146"/>
    </row>
    <row r="32" spans="1:16" ht="12.75">
      <c r="A32" s="94"/>
      <c r="B32" s="94"/>
      <c r="C32" s="94">
        <v>4120</v>
      </c>
      <c r="D32" s="145"/>
      <c r="E32" s="145">
        <v>1058</v>
      </c>
      <c r="F32" s="145">
        <v>1058</v>
      </c>
      <c r="G32" s="145">
        <v>1058</v>
      </c>
      <c r="H32" s="145"/>
      <c r="I32" s="145"/>
      <c r="J32" s="145"/>
      <c r="K32" s="145"/>
      <c r="L32" s="146"/>
      <c r="M32" s="146"/>
      <c r="N32" s="146"/>
      <c r="O32" s="146"/>
      <c r="P32" s="146"/>
    </row>
    <row r="33" spans="1:16" ht="12.75">
      <c r="A33" s="94"/>
      <c r="B33" s="94"/>
      <c r="C33" s="94">
        <v>4170</v>
      </c>
      <c r="D33" s="145"/>
      <c r="E33" s="145">
        <v>2880</v>
      </c>
      <c r="F33" s="145">
        <v>2880</v>
      </c>
      <c r="G33" s="145">
        <v>2880</v>
      </c>
      <c r="H33" s="145"/>
      <c r="I33" s="145"/>
      <c r="J33" s="145"/>
      <c r="K33" s="145"/>
      <c r="L33" s="146"/>
      <c r="M33" s="146"/>
      <c r="N33" s="146"/>
      <c r="O33" s="146"/>
      <c r="P33" s="146"/>
    </row>
    <row r="34" spans="1:16" ht="12.75">
      <c r="A34" s="94"/>
      <c r="B34" s="94"/>
      <c r="C34" s="94">
        <v>4210</v>
      </c>
      <c r="D34" s="145"/>
      <c r="E34" s="145">
        <v>3100</v>
      </c>
      <c r="F34" s="145">
        <v>3100</v>
      </c>
      <c r="G34" s="145"/>
      <c r="H34" s="145">
        <v>3100</v>
      </c>
      <c r="I34" s="145"/>
      <c r="J34" s="145"/>
      <c r="K34" s="145"/>
      <c r="L34" s="146"/>
      <c r="M34" s="146"/>
      <c r="N34" s="146"/>
      <c r="O34" s="146"/>
      <c r="P34" s="146"/>
    </row>
    <row r="35" spans="1:16" ht="12.75">
      <c r="A35" s="94"/>
      <c r="B35" s="94"/>
      <c r="C35" s="94">
        <v>4280</v>
      </c>
      <c r="D35" s="145"/>
      <c r="E35" s="145">
        <v>200</v>
      </c>
      <c r="F35" s="145">
        <v>200</v>
      </c>
      <c r="G35" s="145"/>
      <c r="H35" s="145">
        <v>200</v>
      </c>
      <c r="I35" s="145"/>
      <c r="J35" s="145"/>
      <c r="K35" s="145"/>
      <c r="L35" s="146"/>
      <c r="M35" s="146"/>
      <c r="N35" s="146"/>
      <c r="O35" s="146"/>
      <c r="P35" s="146"/>
    </row>
    <row r="36" spans="1:16" ht="12.75">
      <c r="A36" s="94"/>
      <c r="B36" s="94"/>
      <c r="C36" s="94">
        <v>4300</v>
      </c>
      <c r="D36" s="145"/>
      <c r="E36" s="145">
        <v>1300</v>
      </c>
      <c r="F36" s="145">
        <v>1300</v>
      </c>
      <c r="G36" s="145"/>
      <c r="H36" s="145">
        <v>1300</v>
      </c>
      <c r="I36" s="145"/>
      <c r="J36" s="145"/>
      <c r="K36" s="145"/>
      <c r="L36" s="146"/>
      <c r="M36" s="146"/>
      <c r="N36" s="146"/>
      <c r="O36" s="146"/>
      <c r="P36" s="146"/>
    </row>
    <row r="37" spans="1:16" ht="12.75">
      <c r="A37" s="94"/>
      <c r="B37" s="94"/>
      <c r="C37" s="94">
        <v>4350</v>
      </c>
      <c r="D37" s="145"/>
      <c r="E37" s="145">
        <v>350</v>
      </c>
      <c r="F37" s="145">
        <v>350</v>
      </c>
      <c r="G37" s="145"/>
      <c r="H37" s="145">
        <v>350</v>
      </c>
      <c r="I37" s="145"/>
      <c r="J37" s="145"/>
      <c r="K37" s="145"/>
      <c r="L37" s="146"/>
      <c r="M37" s="146"/>
      <c r="N37" s="146"/>
      <c r="O37" s="146"/>
      <c r="P37" s="146"/>
    </row>
    <row r="38" spans="1:16" ht="12.75">
      <c r="A38" s="94"/>
      <c r="B38" s="94"/>
      <c r="C38" s="94">
        <v>4370</v>
      </c>
      <c r="D38" s="145"/>
      <c r="E38" s="145">
        <v>1700</v>
      </c>
      <c r="F38" s="145">
        <v>1700</v>
      </c>
      <c r="G38" s="145"/>
      <c r="H38" s="145">
        <v>1700</v>
      </c>
      <c r="I38" s="145"/>
      <c r="J38" s="145"/>
      <c r="K38" s="145"/>
      <c r="L38" s="146"/>
      <c r="M38" s="146"/>
      <c r="N38" s="146"/>
      <c r="O38" s="146"/>
      <c r="P38" s="146"/>
    </row>
    <row r="39" spans="1:16" ht="12.75">
      <c r="A39" s="94"/>
      <c r="B39" s="94"/>
      <c r="C39" s="94">
        <v>4410</v>
      </c>
      <c r="D39" s="145"/>
      <c r="E39" s="145">
        <v>500</v>
      </c>
      <c r="F39" s="145">
        <v>500</v>
      </c>
      <c r="G39" s="145"/>
      <c r="H39" s="145">
        <v>500</v>
      </c>
      <c r="I39" s="145"/>
      <c r="J39" s="145"/>
      <c r="K39" s="145"/>
      <c r="L39" s="146"/>
      <c r="M39" s="146"/>
      <c r="N39" s="146"/>
      <c r="O39" s="146"/>
      <c r="P39" s="146"/>
    </row>
    <row r="40" spans="1:16" ht="12.75">
      <c r="A40" s="94"/>
      <c r="B40" s="94"/>
      <c r="C40" s="94">
        <v>4440</v>
      </c>
      <c r="D40" s="145"/>
      <c r="E40" s="145">
        <v>2445</v>
      </c>
      <c r="F40" s="145">
        <v>2445</v>
      </c>
      <c r="G40" s="145"/>
      <c r="H40" s="145">
        <v>2445</v>
      </c>
      <c r="I40" s="145"/>
      <c r="J40" s="145"/>
      <c r="K40" s="145"/>
      <c r="L40" s="146"/>
      <c r="M40" s="146"/>
      <c r="N40" s="146"/>
      <c r="O40" s="146"/>
      <c r="P40" s="146"/>
    </row>
    <row r="41" spans="1:16" ht="12.75">
      <c r="A41" s="94"/>
      <c r="B41" s="94"/>
      <c r="C41" s="94">
        <v>4700</v>
      </c>
      <c r="D41" s="145"/>
      <c r="E41" s="145">
        <v>800</v>
      </c>
      <c r="F41" s="145">
        <v>800</v>
      </c>
      <c r="G41" s="145"/>
      <c r="H41" s="145">
        <v>800</v>
      </c>
      <c r="I41" s="145"/>
      <c r="J41" s="145"/>
      <c r="K41" s="145"/>
      <c r="L41" s="146"/>
      <c r="M41" s="146"/>
      <c r="N41" s="146"/>
      <c r="O41" s="146"/>
      <c r="P41" s="146"/>
    </row>
    <row r="42" spans="1:16" ht="12.75">
      <c r="A42" s="94"/>
      <c r="B42" s="94">
        <v>85213</v>
      </c>
      <c r="C42" s="94"/>
      <c r="D42" s="145">
        <f>SUM(D43)</f>
        <v>3722</v>
      </c>
      <c r="E42" s="145">
        <f>SUM(E44)</f>
        <v>3722</v>
      </c>
      <c r="F42" s="145">
        <f>SUM(F44)</f>
        <v>3722</v>
      </c>
      <c r="G42" s="145">
        <f>SUM(G44)</f>
        <v>3722</v>
      </c>
      <c r="H42" s="145"/>
      <c r="I42" s="145"/>
      <c r="J42" s="145"/>
      <c r="K42" s="145"/>
      <c r="L42" s="146"/>
      <c r="M42" s="146"/>
      <c r="N42" s="146"/>
      <c r="O42" s="146"/>
      <c r="P42" s="146"/>
    </row>
    <row r="43" spans="1:16" ht="12.75">
      <c r="A43" s="94"/>
      <c r="B43" s="94"/>
      <c r="C43" s="94">
        <v>2010</v>
      </c>
      <c r="D43" s="145">
        <v>3722</v>
      </c>
      <c r="E43" s="145"/>
      <c r="F43" s="145"/>
      <c r="G43" s="145"/>
      <c r="H43" s="145"/>
      <c r="I43" s="145"/>
      <c r="J43" s="145"/>
      <c r="K43" s="145"/>
      <c r="L43" s="146"/>
      <c r="M43" s="146"/>
      <c r="N43" s="146"/>
      <c r="O43" s="146"/>
      <c r="P43" s="146"/>
    </row>
    <row r="44" spans="1:16" ht="12.75">
      <c r="A44" s="171"/>
      <c r="B44" s="171"/>
      <c r="C44" s="171">
        <v>4130</v>
      </c>
      <c r="D44" s="172"/>
      <c r="E44" s="172">
        <v>3722</v>
      </c>
      <c r="F44" s="172">
        <v>3722</v>
      </c>
      <c r="G44" s="172">
        <v>3722</v>
      </c>
      <c r="H44" s="172"/>
      <c r="I44" s="172"/>
      <c r="J44" s="172"/>
      <c r="K44" s="172"/>
      <c r="L44" s="173"/>
      <c r="M44" s="173"/>
      <c r="N44" s="173"/>
      <c r="O44" s="173"/>
      <c r="P44" s="173"/>
    </row>
    <row r="45" spans="1:16" s="157" customFormat="1" ht="12.75" customHeight="1">
      <c r="A45" s="326" t="s">
        <v>124</v>
      </c>
      <c r="B45" s="326"/>
      <c r="C45" s="326"/>
      <c r="D45" s="174">
        <f aca="true" t="shared" si="3" ref="D45:P45">SUM(D9,D20,D25)</f>
        <v>2117064</v>
      </c>
      <c r="E45" s="174">
        <f t="shared" si="3"/>
        <v>2117064</v>
      </c>
      <c r="F45" s="174">
        <f t="shared" si="3"/>
        <v>2117064</v>
      </c>
      <c r="G45" s="174">
        <f t="shared" si="3"/>
        <v>120582</v>
      </c>
      <c r="H45" s="174">
        <f t="shared" si="3"/>
        <v>15744</v>
      </c>
      <c r="I45" s="174">
        <f t="shared" si="3"/>
        <v>0</v>
      </c>
      <c r="J45" s="174">
        <f t="shared" si="3"/>
        <v>1980738</v>
      </c>
      <c r="K45" s="174">
        <f t="shared" si="3"/>
        <v>0</v>
      </c>
      <c r="L45" s="174">
        <f t="shared" si="3"/>
        <v>0</v>
      </c>
      <c r="M45" s="174">
        <f t="shared" si="3"/>
        <v>0</v>
      </c>
      <c r="N45" s="174">
        <f t="shared" si="3"/>
        <v>0</v>
      </c>
      <c r="O45" s="174">
        <f t="shared" si="3"/>
        <v>0</v>
      </c>
      <c r="P45" s="174">
        <f t="shared" si="3"/>
        <v>0</v>
      </c>
    </row>
  </sheetData>
  <sheetProtection/>
  <mergeCells count="19">
    <mergeCell ref="A45:C45"/>
    <mergeCell ref="M5:P5"/>
    <mergeCell ref="G6:H6"/>
    <mergeCell ref="I6:I7"/>
    <mergeCell ref="J6:J7"/>
    <mergeCell ref="K6:K7"/>
    <mergeCell ref="M6:M7"/>
    <mergeCell ref="O6:O7"/>
    <mergeCell ref="P6:P7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</mergeCells>
  <printOptions horizontalCentered="1"/>
  <pageMargins left="0.1968503937007874" right="0.1968503937007874" top="1.4960629921259843" bottom="0.7874015748031497" header="0.5118110236220472" footer="0.5118110236220472"/>
  <pageSetup horizontalDpi="600" verticalDpi="600" orientation="landscape" paperSize="9" r:id="rId1"/>
  <headerFooter alignWithMargins="0">
    <oddHeader>&amp;RZałącznik nr 7
do uchwały Nr V/17/11
Rady Gminy Skarżysko Koscielne  
z dnia 31 stycznia 2011 r.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C1">
      <selection activeCell="K10" sqref="K10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83" customWidth="1"/>
    <col min="9" max="9" width="12.75390625" style="83" customWidth="1"/>
    <col min="10" max="10" width="3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:13" ht="18">
      <c r="A1" s="340" t="s">
        <v>137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</row>
    <row r="2" spans="1:13" ht="10.5" customHeight="1">
      <c r="A2" s="7"/>
      <c r="B2" s="7"/>
      <c r="C2" s="7"/>
      <c r="D2" s="7"/>
      <c r="E2" s="7"/>
      <c r="F2" s="7"/>
      <c r="G2" s="7"/>
      <c r="H2" s="81"/>
      <c r="I2" s="81"/>
      <c r="J2" s="7"/>
      <c r="K2" s="7"/>
      <c r="L2" s="7"/>
      <c r="M2" s="5" t="s">
        <v>98</v>
      </c>
    </row>
    <row r="3" spans="1:13" s="223" customFormat="1" ht="19.5" customHeight="1">
      <c r="A3" s="341" t="s">
        <v>111</v>
      </c>
      <c r="B3" s="341" t="s">
        <v>70</v>
      </c>
      <c r="C3" s="341" t="s">
        <v>97</v>
      </c>
      <c r="D3" s="330" t="s">
        <v>130</v>
      </c>
      <c r="E3" s="330" t="s">
        <v>112</v>
      </c>
      <c r="F3" s="330" t="s">
        <v>117</v>
      </c>
      <c r="G3" s="330"/>
      <c r="H3" s="330"/>
      <c r="I3" s="330"/>
      <c r="J3" s="330"/>
      <c r="K3" s="330"/>
      <c r="L3" s="330"/>
      <c r="M3" s="330" t="s">
        <v>115</v>
      </c>
    </row>
    <row r="4" spans="1:13" s="223" customFormat="1" ht="19.5" customHeight="1">
      <c r="A4" s="341"/>
      <c r="B4" s="341"/>
      <c r="C4" s="341"/>
      <c r="D4" s="330"/>
      <c r="E4" s="330"/>
      <c r="F4" s="330" t="s">
        <v>173</v>
      </c>
      <c r="G4" s="330" t="s">
        <v>78</v>
      </c>
      <c r="H4" s="330"/>
      <c r="I4" s="330"/>
      <c r="J4" s="330"/>
      <c r="K4" s="330"/>
      <c r="L4" s="330"/>
      <c r="M4" s="330"/>
    </row>
    <row r="5" spans="1:13" s="223" customFormat="1" ht="22.5" customHeight="1">
      <c r="A5" s="341"/>
      <c r="B5" s="341"/>
      <c r="C5" s="341"/>
      <c r="D5" s="330"/>
      <c r="E5" s="330"/>
      <c r="F5" s="330"/>
      <c r="G5" s="330" t="s">
        <v>125</v>
      </c>
      <c r="H5" s="348" t="s">
        <v>119</v>
      </c>
      <c r="I5" s="224" t="s">
        <v>74</v>
      </c>
      <c r="J5" s="342" t="s">
        <v>127</v>
      </c>
      <c r="K5" s="275"/>
      <c r="L5" s="330" t="s">
        <v>120</v>
      </c>
      <c r="M5" s="330"/>
    </row>
    <row r="6" spans="1:13" s="223" customFormat="1" ht="19.5" customHeight="1">
      <c r="A6" s="341"/>
      <c r="B6" s="341"/>
      <c r="C6" s="341"/>
      <c r="D6" s="330"/>
      <c r="E6" s="330"/>
      <c r="F6" s="330"/>
      <c r="G6" s="330"/>
      <c r="H6" s="348"/>
      <c r="I6" s="346" t="s">
        <v>138</v>
      </c>
      <c r="J6" s="343"/>
      <c r="K6" s="242"/>
      <c r="L6" s="330"/>
      <c r="M6" s="330"/>
    </row>
    <row r="7" spans="1:13" s="223" customFormat="1" ht="73.5" customHeight="1">
      <c r="A7" s="341"/>
      <c r="B7" s="341"/>
      <c r="C7" s="341"/>
      <c r="D7" s="330"/>
      <c r="E7" s="330"/>
      <c r="F7" s="330"/>
      <c r="G7" s="330"/>
      <c r="H7" s="348"/>
      <c r="I7" s="347"/>
      <c r="J7" s="344"/>
      <c r="K7" s="244"/>
      <c r="L7" s="330"/>
      <c r="M7" s="330"/>
    </row>
    <row r="8" spans="1:13" ht="12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5</v>
      </c>
      <c r="G8" s="9">
        <v>6</v>
      </c>
      <c r="H8" s="82">
        <v>7</v>
      </c>
      <c r="I8" s="88">
        <v>8</v>
      </c>
      <c r="J8" s="349">
        <v>9</v>
      </c>
      <c r="K8" s="350"/>
      <c r="L8" s="9">
        <v>10</v>
      </c>
      <c r="M8" s="9">
        <v>11</v>
      </c>
    </row>
    <row r="9" spans="1:13" s="21" customFormat="1" ht="68.25" customHeight="1" hidden="1">
      <c r="A9" s="60">
        <v>1</v>
      </c>
      <c r="B9" s="126">
        <v>720</v>
      </c>
      <c r="C9" s="126">
        <v>72095</v>
      </c>
      <c r="D9" s="139" t="s">
        <v>237</v>
      </c>
      <c r="E9" s="60"/>
      <c r="F9" s="34">
        <v>0</v>
      </c>
      <c r="G9" s="127">
        <v>0</v>
      </c>
      <c r="H9" s="127">
        <v>0</v>
      </c>
      <c r="I9" s="127"/>
      <c r="J9" s="84" t="s">
        <v>116</v>
      </c>
      <c r="K9" s="85"/>
      <c r="L9" s="34">
        <v>0</v>
      </c>
      <c r="M9" s="14" t="s">
        <v>9</v>
      </c>
    </row>
    <row r="10" spans="1:13" s="21" customFormat="1" ht="51" customHeight="1">
      <c r="A10" s="60">
        <v>1</v>
      </c>
      <c r="B10" s="33">
        <v>750</v>
      </c>
      <c r="C10" s="33">
        <v>75023</v>
      </c>
      <c r="D10" s="61" t="s">
        <v>203</v>
      </c>
      <c r="E10" s="60"/>
      <c r="F10" s="34">
        <v>20000</v>
      </c>
      <c r="G10" s="127">
        <v>20000</v>
      </c>
      <c r="H10" s="127">
        <v>0</v>
      </c>
      <c r="I10" s="127"/>
      <c r="J10" s="22" t="s">
        <v>116</v>
      </c>
      <c r="K10" s="80"/>
      <c r="L10" s="33">
        <v>0</v>
      </c>
      <c r="M10" s="10" t="s">
        <v>9</v>
      </c>
    </row>
    <row r="11" spans="1:13" s="21" customFormat="1" ht="15" customHeight="1">
      <c r="A11" s="233">
        <v>2</v>
      </c>
      <c r="B11" s="229">
        <v>921</v>
      </c>
      <c r="C11" s="229">
        <v>92105</v>
      </c>
      <c r="D11" s="337" t="s">
        <v>230</v>
      </c>
      <c r="E11" s="60"/>
      <c r="F11" s="331">
        <v>6000</v>
      </c>
      <c r="G11" s="239">
        <v>6000</v>
      </c>
      <c r="H11" s="239">
        <v>0</v>
      </c>
      <c r="I11" s="127"/>
      <c r="J11" s="22" t="s">
        <v>64</v>
      </c>
      <c r="K11" s="80"/>
      <c r="L11" s="229">
        <v>0</v>
      </c>
      <c r="M11" s="351" t="s">
        <v>222</v>
      </c>
    </row>
    <row r="12" spans="1:13" s="21" customFormat="1" ht="14.25" customHeight="1">
      <c r="A12" s="336"/>
      <c r="B12" s="335"/>
      <c r="C12" s="335"/>
      <c r="D12" s="338"/>
      <c r="E12" s="60"/>
      <c r="F12" s="332"/>
      <c r="G12" s="345"/>
      <c r="H12" s="345"/>
      <c r="I12" s="128"/>
      <c r="J12" s="22" t="s">
        <v>65</v>
      </c>
      <c r="K12" s="80"/>
      <c r="L12" s="335"/>
      <c r="M12" s="352"/>
    </row>
    <row r="13" spans="1:13" s="21" customFormat="1" ht="16.5" customHeight="1">
      <c r="A13" s="336"/>
      <c r="B13" s="335"/>
      <c r="C13" s="335"/>
      <c r="D13" s="338"/>
      <c r="E13" s="60"/>
      <c r="F13" s="332"/>
      <c r="G13" s="345"/>
      <c r="H13" s="345"/>
      <c r="I13" s="128"/>
      <c r="J13" s="22" t="s">
        <v>66</v>
      </c>
      <c r="K13" s="80"/>
      <c r="L13" s="335"/>
      <c r="M13" s="352"/>
    </row>
    <row r="14" spans="1:13" s="21" customFormat="1" ht="15" customHeight="1">
      <c r="A14" s="234"/>
      <c r="B14" s="230"/>
      <c r="C14" s="230"/>
      <c r="D14" s="339"/>
      <c r="E14" s="60"/>
      <c r="F14" s="333"/>
      <c r="G14" s="240"/>
      <c r="H14" s="240"/>
      <c r="I14" s="128"/>
      <c r="J14" s="22" t="s">
        <v>67</v>
      </c>
      <c r="K14" s="80"/>
      <c r="L14" s="230"/>
      <c r="M14" s="353"/>
    </row>
    <row r="15" spans="1:13" ht="35.25" customHeight="1">
      <c r="A15" s="20">
        <v>3</v>
      </c>
      <c r="B15" s="10">
        <v>900</v>
      </c>
      <c r="C15" s="10">
        <v>90015</v>
      </c>
      <c r="D15" s="69" t="s">
        <v>8</v>
      </c>
      <c r="E15" s="32">
        <v>20000</v>
      </c>
      <c r="F15" s="32">
        <v>100000</v>
      </c>
      <c r="G15" s="32">
        <v>100000</v>
      </c>
      <c r="H15" s="32">
        <v>0</v>
      </c>
      <c r="I15" s="59"/>
      <c r="J15" s="22" t="s">
        <v>116</v>
      </c>
      <c r="K15" s="80"/>
      <c r="L15" s="10">
        <v>0</v>
      </c>
      <c r="M15" s="10" t="s">
        <v>9</v>
      </c>
    </row>
    <row r="16" spans="1:13" ht="19.5" customHeight="1">
      <c r="A16" s="20"/>
      <c r="B16" s="10"/>
      <c r="C16" s="10"/>
      <c r="D16" s="69"/>
      <c r="E16" s="32"/>
      <c r="F16" s="32"/>
      <c r="G16" s="32"/>
      <c r="H16" s="32"/>
      <c r="I16" s="59"/>
      <c r="J16" s="22"/>
      <c r="K16" s="80"/>
      <c r="L16" s="10"/>
      <c r="M16" s="10"/>
    </row>
    <row r="17" spans="1:13" ht="22.5" customHeight="1">
      <c r="A17" s="334" t="s">
        <v>124</v>
      </c>
      <c r="B17" s="334"/>
      <c r="C17" s="334"/>
      <c r="D17" s="334"/>
      <c r="E17" s="30">
        <f>SUM(E15:E16)</f>
        <v>20000</v>
      </c>
      <c r="F17" s="30">
        <f>SUM(F9:F16)</f>
        <v>126000</v>
      </c>
      <c r="G17" s="30">
        <f>SUM(G9:G16)</f>
        <v>126000</v>
      </c>
      <c r="H17" s="30">
        <f>SUM(H9:H16)</f>
        <v>0</v>
      </c>
      <c r="I17" s="30">
        <f>SUM(I9:I16)</f>
        <v>0</v>
      </c>
      <c r="J17" s="30"/>
      <c r="K17" s="30">
        <f>SUM(K9:K16)</f>
        <v>0</v>
      </c>
      <c r="L17" s="30">
        <f>SUM(L9:L16)</f>
        <v>0</v>
      </c>
      <c r="M17" s="23" t="s">
        <v>102</v>
      </c>
    </row>
    <row r="19" spans="1:12" s="37" customFormat="1" ht="11.25">
      <c r="A19" s="37" t="s">
        <v>23</v>
      </c>
      <c r="F19" s="40"/>
      <c r="H19" s="40"/>
      <c r="I19" s="40"/>
      <c r="L19" s="37" t="s">
        <v>10</v>
      </c>
    </row>
    <row r="20" spans="1:9" s="37" customFormat="1" ht="11.25">
      <c r="A20" s="37" t="s">
        <v>24</v>
      </c>
      <c r="F20" s="40"/>
      <c r="H20" s="40"/>
      <c r="I20" s="40"/>
    </row>
    <row r="21" spans="1:9" s="37" customFormat="1" ht="11.25">
      <c r="A21" s="37" t="s">
        <v>25</v>
      </c>
      <c r="F21" s="40"/>
      <c r="H21" s="40"/>
      <c r="I21" s="40"/>
    </row>
    <row r="22" spans="1:9" s="37" customFormat="1" ht="11.25">
      <c r="A22" s="37" t="s">
        <v>26</v>
      </c>
      <c r="F22" s="40"/>
      <c r="H22" s="40"/>
      <c r="I22" s="40"/>
    </row>
    <row r="23" spans="1:9" s="37" customFormat="1" ht="11.25">
      <c r="A23" s="37" t="s">
        <v>27</v>
      </c>
      <c r="F23" s="40"/>
      <c r="H23" s="40"/>
      <c r="I23" s="40"/>
    </row>
  </sheetData>
  <sheetProtection/>
  <mergeCells count="26">
    <mergeCell ref="G11:G14"/>
    <mergeCell ref="H11:H14"/>
    <mergeCell ref="M3:M7"/>
    <mergeCell ref="I6:I7"/>
    <mergeCell ref="H5:H7"/>
    <mergeCell ref="J8:K8"/>
    <mergeCell ref="L5:L7"/>
    <mergeCell ref="M11:M14"/>
    <mergeCell ref="L11:L14"/>
    <mergeCell ref="A1:M1"/>
    <mergeCell ref="A3:A7"/>
    <mergeCell ref="B3:B7"/>
    <mergeCell ref="C3:C7"/>
    <mergeCell ref="D3:D7"/>
    <mergeCell ref="F3:L3"/>
    <mergeCell ref="G5:G7"/>
    <mergeCell ref="F4:F7"/>
    <mergeCell ref="G4:L4"/>
    <mergeCell ref="J5:K7"/>
    <mergeCell ref="E3:E7"/>
    <mergeCell ref="F11:F14"/>
    <mergeCell ref="A17:D17"/>
    <mergeCell ref="C11:C14"/>
    <mergeCell ref="B11:B14"/>
    <mergeCell ref="A11:A14"/>
    <mergeCell ref="D11:D14"/>
  </mergeCells>
  <printOptions horizontalCentered="1"/>
  <pageMargins left="0" right="0" top="0.984251968503937" bottom="0.1968503937007874" header="0.5118110236220472" footer="0.5118110236220472"/>
  <pageSetup horizontalDpi="600" verticalDpi="600" orientation="landscape" paperSize="9" scale="85" r:id="rId1"/>
  <headerFooter alignWithMargins="0">
    <oddHeader>&amp;R&amp;9Załącznik Nr 4
do uchwały  Nr V/17/11
Rady Gminy  Skarżysko Kościelne 
z dnia 31 stycznia 2011 r.</oddHead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6"/>
  <sheetViews>
    <sheetView showGridLines="0"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21" customWidth="1"/>
    <col min="5" max="16384" width="9.125" style="1" customWidth="1"/>
  </cols>
  <sheetData>
    <row r="1" spans="1:4" ht="15" customHeight="1">
      <c r="A1" s="355" t="s">
        <v>142</v>
      </c>
      <c r="B1" s="355"/>
      <c r="C1" s="355"/>
      <c r="D1" s="355"/>
    </row>
    <row r="2" ht="6.75" customHeight="1">
      <c r="A2" s="8"/>
    </row>
    <row r="3" ht="12.75">
      <c r="D3" s="176" t="s">
        <v>98</v>
      </c>
    </row>
    <row r="4" spans="1:4" s="215" customFormat="1" ht="15" customHeight="1">
      <c r="A4" s="341" t="s">
        <v>111</v>
      </c>
      <c r="B4" s="341" t="s">
        <v>73</v>
      </c>
      <c r="C4" s="330" t="s">
        <v>113</v>
      </c>
      <c r="D4" s="330" t="s">
        <v>251</v>
      </c>
    </row>
    <row r="5" spans="1:4" s="215" customFormat="1" ht="15" customHeight="1">
      <c r="A5" s="341"/>
      <c r="B5" s="341"/>
      <c r="C5" s="341"/>
      <c r="D5" s="330"/>
    </row>
    <row r="6" spans="1:4" s="215" customFormat="1" ht="15.75" customHeight="1">
      <c r="A6" s="341"/>
      <c r="B6" s="341"/>
      <c r="C6" s="341"/>
      <c r="D6" s="330"/>
    </row>
    <row r="7" spans="1:4" s="25" customFormat="1" ht="6.75" customHeight="1">
      <c r="A7" s="24">
        <v>1</v>
      </c>
      <c r="B7" s="24">
        <v>2</v>
      </c>
      <c r="C7" s="24">
        <v>3</v>
      </c>
      <c r="D7" s="24">
        <v>4</v>
      </c>
    </row>
    <row r="8" spans="1:4" ht="18.75" customHeight="1">
      <c r="A8" s="354" t="s">
        <v>85</v>
      </c>
      <c r="B8" s="354"/>
      <c r="C8" s="11"/>
      <c r="D8" s="177">
        <f>SUM(D9,D10,D11,D12,D13,D14,D15,D16,D17)</f>
        <v>4524230</v>
      </c>
    </row>
    <row r="9" spans="1:4" ht="18.75" customHeight="1">
      <c r="A9" s="13" t="s">
        <v>75</v>
      </c>
      <c r="B9" s="14" t="s">
        <v>80</v>
      </c>
      <c r="C9" s="13" t="s">
        <v>86</v>
      </c>
      <c r="D9" s="178">
        <v>4524230</v>
      </c>
    </row>
    <row r="10" spans="1:4" ht="18.75" customHeight="1">
      <c r="A10" s="15" t="s">
        <v>76</v>
      </c>
      <c r="B10" s="16" t="s">
        <v>81</v>
      </c>
      <c r="C10" s="15" t="s">
        <v>86</v>
      </c>
      <c r="D10" s="179"/>
    </row>
    <row r="11" spans="1:4" ht="51">
      <c r="A11" s="15" t="s">
        <v>77</v>
      </c>
      <c r="B11" s="17" t="s">
        <v>121</v>
      </c>
      <c r="C11" s="15" t="s">
        <v>104</v>
      </c>
      <c r="D11" s="179"/>
    </row>
    <row r="12" spans="1:4" ht="18.75" customHeight="1">
      <c r="A12" s="15" t="s">
        <v>69</v>
      </c>
      <c r="B12" s="16" t="s">
        <v>88</v>
      </c>
      <c r="C12" s="15" t="s">
        <v>105</v>
      </c>
      <c r="D12" s="179"/>
    </row>
    <row r="13" spans="1:4" ht="18.75" customHeight="1">
      <c r="A13" s="15" t="s">
        <v>79</v>
      </c>
      <c r="B13" s="16" t="s">
        <v>122</v>
      </c>
      <c r="C13" s="15" t="s">
        <v>4</v>
      </c>
      <c r="D13" s="179" t="s">
        <v>20</v>
      </c>
    </row>
    <row r="14" spans="1:4" ht="18.75" customHeight="1">
      <c r="A14" s="15" t="s">
        <v>82</v>
      </c>
      <c r="B14" s="16" t="s">
        <v>83</v>
      </c>
      <c r="C14" s="15" t="s">
        <v>87</v>
      </c>
      <c r="D14" s="179"/>
    </row>
    <row r="15" spans="1:4" ht="18.75" customHeight="1">
      <c r="A15" s="15" t="s">
        <v>84</v>
      </c>
      <c r="B15" s="16" t="s">
        <v>135</v>
      </c>
      <c r="C15" s="15" t="s">
        <v>114</v>
      </c>
      <c r="D15" s="179"/>
    </row>
    <row r="16" spans="1:4" ht="18.75" customHeight="1">
      <c r="A16" s="15" t="s">
        <v>90</v>
      </c>
      <c r="B16" s="16" t="s">
        <v>129</v>
      </c>
      <c r="C16" s="15" t="s">
        <v>89</v>
      </c>
      <c r="D16" s="179"/>
    </row>
    <row r="17" spans="1:4" ht="18.75" customHeight="1">
      <c r="A17" s="18" t="s">
        <v>103</v>
      </c>
      <c r="B17" s="19" t="s">
        <v>128</v>
      </c>
      <c r="C17" s="18" t="s">
        <v>94</v>
      </c>
      <c r="D17" s="180"/>
    </row>
    <row r="18" spans="1:4" ht="18.75" customHeight="1">
      <c r="A18" s="354" t="s">
        <v>123</v>
      </c>
      <c r="B18" s="354"/>
      <c r="C18" s="11"/>
      <c r="D18" s="177">
        <f>SUM(D19:D25)</f>
        <v>1836020</v>
      </c>
    </row>
    <row r="19" spans="1:4" ht="18.75" customHeight="1">
      <c r="A19" s="13" t="s">
        <v>75</v>
      </c>
      <c r="B19" s="14" t="s">
        <v>106</v>
      </c>
      <c r="C19" s="13" t="s">
        <v>92</v>
      </c>
      <c r="D19" s="178">
        <v>1057711</v>
      </c>
    </row>
    <row r="20" spans="1:4" ht="18.75" customHeight="1">
      <c r="A20" s="15" t="s">
        <v>76</v>
      </c>
      <c r="B20" s="16" t="s">
        <v>91</v>
      </c>
      <c r="C20" s="15" t="s">
        <v>92</v>
      </c>
      <c r="D20" s="179"/>
    </row>
    <row r="21" spans="1:4" ht="38.25">
      <c r="A21" s="15" t="s">
        <v>77</v>
      </c>
      <c r="B21" s="17" t="s">
        <v>109</v>
      </c>
      <c r="C21" s="15" t="s">
        <v>110</v>
      </c>
      <c r="D21" s="179">
        <v>778309</v>
      </c>
    </row>
    <row r="22" spans="1:4" ht="18.75" customHeight="1">
      <c r="A22" s="15" t="s">
        <v>69</v>
      </c>
      <c r="B22" s="16" t="s">
        <v>107</v>
      </c>
      <c r="C22" s="15" t="s">
        <v>101</v>
      </c>
      <c r="D22" s="179"/>
    </row>
    <row r="23" spans="1:4" ht="18.75" customHeight="1">
      <c r="A23" s="15" t="s">
        <v>79</v>
      </c>
      <c r="B23" s="16" t="s">
        <v>108</v>
      </c>
      <c r="C23" s="15" t="s">
        <v>94</v>
      </c>
      <c r="D23" s="179"/>
    </row>
    <row r="24" spans="1:4" ht="25.5" customHeight="1">
      <c r="A24" s="15" t="s">
        <v>82</v>
      </c>
      <c r="B24" s="17" t="s">
        <v>39</v>
      </c>
      <c r="C24" s="15" t="s">
        <v>95</v>
      </c>
      <c r="D24" s="179"/>
    </row>
    <row r="25" spans="1:4" ht="18.75" customHeight="1">
      <c r="A25" s="18" t="s">
        <v>84</v>
      </c>
      <c r="B25" s="19" t="s">
        <v>96</v>
      </c>
      <c r="C25" s="18" t="s">
        <v>93</v>
      </c>
      <c r="D25" s="180"/>
    </row>
    <row r="26" spans="1:4" ht="7.5" customHeight="1">
      <c r="A26" s="2"/>
      <c r="B26" s="3"/>
      <c r="C26" s="3"/>
      <c r="D26" s="129"/>
    </row>
  </sheetData>
  <sheetProtection/>
  <mergeCells count="7">
    <mergeCell ref="A8:B8"/>
    <mergeCell ref="A18:B18"/>
    <mergeCell ref="A1:D1"/>
    <mergeCell ref="A4:A6"/>
    <mergeCell ref="C4:C6"/>
    <mergeCell ref="B4:B6"/>
    <mergeCell ref="D4:D6"/>
  </mergeCells>
  <printOptions horizontalCentered="1"/>
  <pageMargins left="0.984251968503937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>&amp;RZałącznik Nr  6
do uchwały Nr  V/17/11
Rady Gminy Skarżysko Kościelne
z dnia  31 stycznia 2011 r.</oddHead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60" zoomScalePageLayoutView="0" workbookViewId="0" topLeftCell="A1">
      <selection activeCell="A4" sqref="A4:IV4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4" width="9.87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340" t="s">
        <v>145</v>
      </c>
      <c r="B1" s="340"/>
      <c r="C1" s="340"/>
      <c r="D1" s="340"/>
      <c r="E1" s="340"/>
      <c r="F1" s="340"/>
    </row>
    <row r="2" spans="5:6" ht="19.5" customHeight="1">
      <c r="E2" s="4"/>
      <c r="F2" s="4"/>
    </row>
    <row r="3" ht="19.5" customHeight="1">
      <c r="F3" s="6" t="s">
        <v>98</v>
      </c>
    </row>
    <row r="4" spans="1:6" s="215" customFormat="1" ht="19.5" customHeight="1">
      <c r="A4" s="211" t="s">
        <v>111</v>
      </c>
      <c r="B4" s="211" t="s">
        <v>70</v>
      </c>
      <c r="C4" s="211" t="s">
        <v>71</v>
      </c>
      <c r="D4" s="212" t="s">
        <v>72</v>
      </c>
      <c r="E4" s="211" t="s">
        <v>209</v>
      </c>
      <c r="F4" s="211" t="s">
        <v>100</v>
      </c>
    </row>
    <row r="5" spans="1:6" ht="7.5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</row>
    <row r="6" spans="1:6" ht="18.75" customHeight="1">
      <c r="A6" s="357" t="s">
        <v>133</v>
      </c>
      <c r="B6" s="358"/>
      <c r="C6" s="358"/>
      <c r="D6" s="358"/>
      <c r="E6" s="359"/>
      <c r="F6" s="86">
        <f>SUM(F7:F9)</f>
        <v>65000</v>
      </c>
    </row>
    <row r="7" spans="1:6" ht="77.25" customHeight="1" hidden="1">
      <c r="A7" s="11" t="s">
        <v>75</v>
      </c>
      <c r="B7" s="12">
        <v>851</v>
      </c>
      <c r="C7" s="12">
        <v>85121</v>
      </c>
      <c r="D7" s="12">
        <v>2560</v>
      </c>
      <c r="E7" s="45" t="s">
        <v>63</v>
      </c>
      <c r="F7" s="31">
        <v>0</v>
      </c>
    </row>
    <row r="8" spans="1:6" ht="55.5" customHeight="1" hidden="1">
      <c r="A8" s="11" t="s">
        <v>76</v>
      </c>
      <c r="B8" s="12">
        <v>851</v>
      </c>
      <c r="C8" s="12">
        <v>85121</v>
      </c>
      <c r="D8" s="12">
        <v>2560</v>
      </c>
      <c r="E8" s="45" t="s">
        <v>61</v>
      </c>
      <c r="F8" s="31">
        <v>0</v>
      </c>
    </row>
    <row r="9" spans="1:6" ht="41.25" customHeight="1">
      <c r="A9" s="11" t="s">
        <v>75</v>
      </c>
      <c r="B9" s="12">
        <v>921</v>
      </c>
      <c r="C9" s="12">
        <v>92116</v>
      </c>
      <c r="D9" s="12">
        <v>2480</v>
      </c>
      <c r="E9" s="45" t="s">
        <v>132</v>
      </c>
      <c r="F9" s="31">
        <v>65000</v>
      </c>
    </row>
    <row r="10" spans="1:6" ht="41.25" customHeight="1">
      <c r="A10" s="357" t="s">
        <v>134</v>
      </c>
      <c r="B10" s="358"/>
      <c r="C10" s="358"/>
      <c r="D10" s="358"/>
      <c r="E10" s="359"/>
      <c r="F10" s="86">
        <f>SUM(F11:F11)</f>
        <v>120000</v>
      </c>
    </row>
    <row r="11" spans="1:6" ht="60" customHeight="1">
      <c r="A11" s="11" t="s">
        <v>75</v>
      </c>
      <c r="B11" s="12">
        <v>754</v>
      </c>
      <c r="C11" s="12">
        <v>75412</v>
      </c>
      <c r="D11" s="12">
        <v>2580</v>
      </c>
      <c r="E11" s="45" t="s">
        <v>38</v>
      </c>
      <c r="F11" s="31">
        <v>120000</v>
      </c>
    </row>
    <row r="12" spans="1:6" s="43" customFormat="1" ht="30" customHeight="1">
      <c r="A12" s="241" t="s">
        <v>124</v>
      </c>
      <c r="B12" s="356"/>
      <c r="C12" s="356"/>
      <c r="D12" s="356"/>
      <c r="E12" s="232"/>
      <c r="F12" s="35">
        <f>SUM(F6,F10)</f>
        <v>185000</v>
      </c>
    </row>
  </sheetData>
  <sheetProtection/>
  <mergeCells count="4">
    <mergeCell ref="A1:F1"/>
    <mergeCell ref="A12:E12"/>
    <mergeCell ref="A6:E6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 
do uchwały Nr V/17/11
Rady Gminy Skarżysk Kościelne
z dnia 31 stycznia 2011 r.</oddHead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4.25390625" style="0" customWidth="1"/>
    <col min="2" max="2" width="6.125" style="0" customWidth="1"/>
    <col min="3" max="3" width="9.625" style="0" customWidth="1"/>
    <col min="5" max="5" width="40.875" style="0" customWidth="1"/>
    <col min="6" max="6" width="16.75390625" style="0" customWidth="1"/>
    <col min="7" max="7" width="14.25390625" style="0" customWidth="1"/>
  </cols>
  <sheetData>
    <row r="1" spans="1:7" ht="48.75" customHeight="1">
      <c r="A1" s="228" t="s">
        <v>143</v>
      </c>
      <c r="B1" s="228"/>
      <c r="C1" s="228"/>
      <c r="D1" s="228"/>
      <c r="E1" s="228"/>
      <c r="F1" s="228"/>
      <c r="G1" s="228"/>
    </row>
    <row r="2" spans="5:7" ht="19.5" customHeight="1">
      <c r="E2" s="4"/>
      <c r="F2" s="4"/>
      <c r="G2" s="4"/>
    </row>
    <row r="3" spans="5:7" ht="19.5" customHeight="1">
      <c r="E3" s="1"/>
      <c r="F3" s="1"/>
      <c r="G3" s="5" t="s">
        <v>98</v>
      </c>
    </row>
    <row r="4" spans="1:7" s="214" customFormat="1" ht="43.5" customHeight="1">
      <c r="A4" s="211" t="s">
        <v>111</v>
      </c>
      <c r="B4" s="211" t="s">
        <v>70</v>
      </c>
      <c r="C4" s="211" t="s">
        <v>71</v>
      </c>
      <c r="D4" s="212" t="s">
        <v>72</v>
      </c>
      <c r="E4" s="211" t="s">
        <v>207</v>
      </c>
      <c r="F4" s="213" t="s">
        <v>206</v>
      </c>
      <c r="G4" s="211" t="s">
        <v>100</v>
      </c>
    </row>
    <row r="5" spans="1:7" s="26" customFormat="1" ht="12.75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</row>
    <row r="6" spans="1:7" s="1" customFormat="1" ht="18.75" customHeight="1">
      <c r="A6" s="357" t="s">
        <v>133</v>
      </c>
      <c r="B6" s="358"/>
      <c r="C6" s="358"/>
      <c r="D6" s="358"/>
      <c r="E6" s="358"/>
      <c r="F6" s="360"/>
      <c r="G6" s="86">
        <f>SUM(G7:G12)</f>
        <v>1434234</v>
      </c>
    </row>
    <row r="7" spans="1:7" s="1" customFormat="1" ht="90" customHeight="1">
      <c r="A7" s="57">
        <v>1</v>
      </c>
      <c r="B7" s="12">
        <v>600</v>
      </c>
      <c r="C7" s="12">
        <v>60014</v>
      </c>
      <c r="D7" s="12">
        <v>6300</v>
      </c>
      <c r="E7" s="45" t="s">
        <v>205</v>
      </c>
      <c r="F7" s="45" t="s">
        <v>22</v>
      </c>
      <c r="G7" s="31">
        <v>1000000</v>
      </c>
    </row>
    <row r="8" spans="1:7" s="1" customFormat="1" ht="90" customHeight="1">
      <c r="A8" s="57">
        <v>2</v>
      </c>
      <c r="B8" s="12">
        <v>600</v>
      </c>
      <c r="C8" s="12">
        <v>60014</v>
      </c>
      <c r="D8" s="12">
        <v>6300</v>
      </c>
      <c r="E8" s="45" t="s">
        <v>232</v>
      </c>
      <c r="F8" s="45" t="s">
        <v>22</v>
      </c>
      <c r="G8" s="31">
        <v>300000</v>
      </c>
    </row>
    <row r="9" spans="1:7" s="1" customFormat="1" ht="90" customHeight="1">
      <c r="A9" s="57">
        <v>3</v>
      </c>
      <c r="B9" s="12">
        <v>600</v>
      </c>
      <c r="C9" s="12">
        <v>60014</v>
      </c>
      <c r="D9" s="12">
        <v>6300</v>
      </c>
      <c r="E9" s="45" t="s">
        <v>183</v>
      </c>
      <c r="F9" s="45" t="s">
        <v>22</v>
      </c>
      <c r="G9" s="31">
        <v>100000</v>
      </c>
    </row>
    <row r="10" spans="1:7" s="1" customFormat="1" ht="79.5" customHeight="1">
      <c r="A10" s="57">
        <v>4</v>
      </c>
      <c r="B10" s="12">
        <v>801</v>
      </c>
      <c r="C10" s="12">
        <v>80113</v>
      </c>
      <c r="D10" s="12">
        <v>2320</v>
      </c>
      <c r="E10" s="45" t="s">
        <v>208</v>
      </c>
      <c r="F10" s="45" t="s">
        <v>22</v>
      </c>
      <c r="G10" s="31">
        <v>19234</v>
      </c>
    </row>
    <row r="11" spans="1:7" s="1" customFormat="1" ht="77.25" customHeight="1">
      <c r="A11" s="57">
        <v>5</v>
      </c>
      <c r="B11" s="12">
        <v>851</v>
      </c>
      <c r="C11" s="12">
        <v>85121</v>
      </c>
      <c r="D11" s="12">
        <v>2560</v>
      </c>
      <c r="E11" s="45" t="s">
        <v>144</v>
      </c>
      <c r="F11" s="31" t="s">
        <v>136</v>
      </c>
      <c r="G11" s="30">
        <v>15000</v>
      </c>
    </row>
    <row r="12" spans="1:7" s="1" customFormat="1" ht="55.5" customHeight="1" hidden="1">
      <c r="A12" s="11"/>
      <c r="B12" s="12"/>
      <c r="C12" s="12"/>
      <c r="D12" s="12"/>
      <c r="E12" s="45"/>
      <c r="F12" s="31"/>
      <c r="G12" s="87"/>
    </row>
    <row r="13" spans="1:7" s="1" customFormat="1" ht="41.25" customHeight="1">
      <c r="A13" s="357" t="s">
        <v>134</v>
      </c>
      <c r="B13" s="358"/>
      <c r="C13" s="358"/>
      <c r="D13" s="358"/>
      <c r="E13" s="358"/>
      <c r="F13" s="360"/>
      <c r="G13" s="86">
        <f>SUM(G14:G16)</f>
        <v>65000</v>
      </c>
    </row>
    <row r="14" spans="1:7" s="1" customFormat="1" ht="74.25" customHeight="1">
      <c r="A14" s="57">
        <v>1</v>
      </c>
      <c r="B14" s="12">
        <v>921</v>
      </c>
      <c r="C14" s="12">
        <v>92105</v>
      </c>
      <c r="D14" s="12">
        <v>2820</v>
      </c>
      <c r="E14" s="45" t="s">
        <v>225</v>
      </c>
      <c r="F14" s="45" t="s">
        <v>21</v>
      </c>
      <c r="G14" s="31">
        <v>25000</v>
      </c>
    </row>
    <row r="15" spans="1:7" s="1" customFormat="1" ht="92.25" customHeight="1">
      <c r="A15" s="57">
        <v>2</v>
      </c>
      <c r="B15" s="12">
        <v>921</v>
      </c>
      <c r="C15" s="12">
        <v>92105</v>
      </c>
      <c r="D15" s="12">
        <v>2820</v>
      </c>
      <c r="E15" s="45" t="s">
        <v>229</v>
      </c>
      <c r="F15" s="45" t="s">
        <v>21</v>
      </c>
      <c r="G15" s="31">
        <v>20000</v>
      </c>
    </row>
    <row r="16" spans="1:7" s="1" customFormat="1" ht="153" customHeight="1">
      <c r="A16" s="57">
        <v>3</v>
      </c>
      <c r="B16" s="12">
        <v>926</v>
      </c>
      <c r="C16" s="12">
        <v>92605</v>
      </c>
      <c r="D16" s="12">
        <v>2820</v>
      </c>
      <c r="E16" s="45" t="s">
        <v>224</v>
      </c>
      <c r="F16" s="45" t="s">
        <v>21</v>
      </c>
      <c r="G16" s="31">
        <v>20000</v>
      </c>
    </row>
    <row r="17" spans="1:7" ht="2.25" customHeight="1" hidden="1">
      <c r="A17" s="46"/>
      <c r="B17" s="46"/>
      <c r="C17" s="46"/>
      <c r="D17" s="46"/>
      <c r="E17" s="46"/>
      <c r="F17" s="46"/>
      <c r="G17" s="47"/>
    </row>
    <row r="18" spans="1:7" s="29" customFormat="1" ht="26.25" customHeight="1">
      <c r="A18" s="241" t="s">
        <v>124</v>
      </c>
      <c r="B18" s="356"/>
      <c r="C18" s="356"/>
      <c r="D18" s="356"/>
      <c r="E18" s="232"/>
      <c r="F18" s="58"/>
      <c r="G18" s="44">
        <f>SUM(G6,G13)</f>
        <v>1499234</v>
      </c>
    </row>
  </sheetData>
  <sheetProtection/>
  <mergeCells count="4">
    <mergeCell ref="A1:G1"/>
    <mergeCell ref="A18:E18"/>
    <mergeCell ref="A13:F13"/>
    <mergeCell ref="A6:F6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10
do uchwały Nr V/17/11
Rady Gminy Skarżysko Kościelne
z dnia 31 stycznia 2011 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2011-02-01T13:13:33Z</cp:lastPrinted>
  <dcterms:created xsi:type="dcterms:W3CDTF">1998-12-09T13:02:10Z</dcterms:created>
  <dcterms:modified xsi:type="dcterms:W3CDTF">2011-02-01T13:13:34Z</dcterms:modified>
  <cp:category/>
  <cp:version/>
  <cp:contentType/>
  <cp:contentStatus/>
</cp:coreProperties>
</file>