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6"/>
  </bookViews>
  <sheets>
    <sheet name="Nr 1" sheetId="1" r:id="rId1"/>
    <sheet name="Nr 2" sheetId="2" r:id="rId2"/>
    <sheet name="Nr 3" sheetId="3" r:id="rId3"/>
    <sheet name="Nr4" sheetId="4" r:id="rId4"/>
    <sheet name="Nr4a" sheetId="5" r:id="rId5"/>
    <sheet name="Nr 5" sheetId="6" r:id="rId6"/>
    <sheet name="Nr 7" sheetId="7" r:id="rId7"/>
    <sheet name="Nr 6" sheetId="8" r:id="rId8"/>
  </sheets>
  <definedNames>
    <definedName name="_xlnm.Print_Titles" localSheetId="0">'Nr 1'!$7:$9</definedName>
    <definedName name="_xlnm.Print_Titles" localSheetId="1">'Nr 2'!$8:$12</definedName>
    <definedName name="_xlnm.Print_Titles" localSheetId="3">'Nr4'!$9:$11</definedName>
    <definedName name="_xlnm.Print_Titles" localSheetId="4">'Nr4a'!$10:$13</definedName>
  </definedNames>
  <calcPr fullCalcOnLoad="1"/>
</workbook>
</file>

<file path=xl/sharedStrings.xml><?xml version="1.0" encoding="utf-8"?>
<sst xmlns="http://schemas.openxmlformats.org/spreadsheetml/2006/main" count="670" uniqueCount="332">
  <si>
    <t>Załącznik Nr 1</t>
  </si>
  <si>
    <t>Lp.</t>
  </si>
  <si>
    <t>Dział klasyfikacji</t>
  </si>
  <si>
    <t>Żródło dochodów (paragrafy klasyfikacji)</t>
  </si>
  <si>
    <t>w zł</t>
  </si>
  <si>
    <t>Nazwa działu i rozdziału</t>
  </si>
  <si>
    <t>Symbol</t>
  </si>
  <si>
    <t>Dział</t>
  </si>
  <si>
    <t>Rozdział</t>
  </si>
  <si>
    <t>Wydatki</t>
  </si>
  <si>
    <t>w tym:</t>
  </si>
  <si>
    <t>dotacje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</si>
  <si>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</si>
  <si>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</si>
  <si>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</si>
  <si>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</si>
  <si>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</si>
  <si>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</si>
  <si>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</si>
  <si>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</si>
  <si>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</si>
  <si>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</si>
  <si>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</si>
  <si>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</si>
  <si>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</si>
  <si>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</si>
  <si>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</si>
  <si>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</si>
  <si>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</si>
  <si>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</si>
  <si>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</si>
  <si>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Podmiot otrzymujący</t>
  </si>
  <si>
    <t>Kwota dotacji</t>
  </si>
  <si>
    <t>Przeznaczenie dotacji (cel publiczny)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</si>
  <si>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</si>
  <si>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</si>
  <si>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</si>
  <si>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</si>
  <si>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</si>
  <si>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Wykup papierów wartościowych (§ 971, § 982)</t>
  </si>
  <si>
    <t>Udzielone z budżetu pożyczki i kredyty (991)</t>
  </si>
  <si>
    <t>Lokaty (§ 994)</t>
  </si>
  <si>
    <t>Razem: dział 400</t>
  </si>
  <si>
    <t>Razem: dział 756</t>
  </si>
  <si>
    <t>Izby rolnicze</t>
  </si>
  <si>
    <t>Ochotnicze straże pożarne</t>
  </si>
  <si>
    <t>Zasiłki i pomoc w naturze oraz składki na ubezpieczenia społeczne</t>
  </si>
  <si>
    <t>Dodatki mieszkaniowe</t>
  </si>
  <si>
    <t>Ośrodki pomocy społecznej</t>
  </si>
  <si>
    <t>Usługi opiekuńcze i specjalistyczne usługi opiekuńcze</t>
  </si>
  <si>
    <t>Razem: dział 853</t>
  </si>
  <si>
    <t>Szkoły podstawowe</t>
  </si>
  <si>
    <t>Razem: dział 801</t>
  </si>
  <si>
    <t>Gospodarka ściekowa i ochrona wód</t>
  </si>
  <si>
    <t>Przeciwdziałanie alkoholizmowi</t>
  </si>
  <si>
    <t>Zadania w zakresie kultury fizycznej i sportu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</si>
  <si>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</si>
  <si>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</si>
  <si>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</si>
  <si>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</si>
  <si>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</si>
  <si>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</si>
  <si>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</si>
  <si>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Załącznik Nr 4a</t>
  </si>
  <si>
    <t>Zadanie inwestycyjne</t>
  </si>
  <si>
    <t xml:space="preserve">Razem dział 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</si>
  <si>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</si>
  <si>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</si>
  <si>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</si>
  <si>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</si>
  <si>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</si>
  <si>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</si>
  <si>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</si>
  <si>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Nazwa funduszu</t>
  </si>
  <si>
    <t>Przedszkola</t>
  </si>
  <si>
    <t>Razem: dział 852</t>
  </si>
  <si>
    <t>Rady Gminy w Skarżysku Koscielnym</t>
  </si>
  <si>
    <t>DOCHODY BUDŻETU GMINY</t>
  </si>
  <si>
    <t>Administracja Publiczna</t>
  </si>
  <si>
    <t>Razem: dział 750</t>
  </si>
  <si>
    <t>PRZYCHODY I ROZCHODY BUDŻETU</t>
  </si>
  <si>
    <t>WYDATKI NA ZADANIA WŁASNE</t>
  </si>
  <si>
    <t>I.</t>
  </si>
  <si>
    <t>Bieżące</t>
  </si>
  <si>
    <t>PLAN</t>
  </si>
  <si>
    <t>przychodów i wydatków funduszy celowych</t>
  </si>
  <si>
    <t xml:space="preserve">Rady Gminy Skarżysko Koscielne </t>
  </si>
  <si>
    <t>900-90011</t>
  </si>
  <si>
    <t>Gminny Fundusz Ochrony Środowiska i Gospodarki Wodnej</t>
  </si>
  <si>
    <t>WYKAZ</t>
  </si>
  <si>
    <t>Rady Gminy w Skarżysku Kościelnym</t>
  </si>
  <si>
    <t>WYDATKI NA WIELOLETNIE PROGRAMY INWESTYCYJNE</t>
  </si>
  <si>
    <t xml:space="preserve">       Załącznik Nr 6</t>
  </si>
  <si>
    <t xml:space="preserve">§ 2010 - Dotacje celowe otrzymane z budżetu państwa na realizację zadań bieżących z zakresu administracji rządowej oraz innych zadań zleconych gminie (związkom gmin )ustawami </t>
  </si>
  <si>
    <t>Urzędy naczelnych organów władzy państwowej, kontroli i ochrony prawa oraz sądownictwa</t>
  </si>
  <si>
    <t xml:space="preserve">Urzędy naczelnych organów władzy państwowej, kontroli i ochrony prawa </t>
  </si>
  <si>
    <t>Udziały gmin w podatkach stanowiących dochód budżetu państwa</t>
  </si>
  <si>
    <t xml:space="preserve">§ 0010 - Podatek dochodowy od osób fizycznych </t>
  </si>
  <si>
    <t>Różne rozliczenia</t>
  </si>
  <si>
    <t xml:space="preserve">§ 2920 - Subwencje ogólne z budzetu państwa </t>
  </si>
  <si>
    <t>Razem: dział 751</t>
  </si>
  <si>
    <t>Pomoc społeczna</t>
  </si>
  <si>
    <t>§ 0830 - Wpływy z usług</t>
  </si>
  <si>
    <t>Pozostałe zadania w zakresie polityki społecznej</t>
  </si>
  <si>
    <t>Powiatowe Urzędy Pracy</t>
  </si>
  <si>
    <t>Wytwarzanie i zaopatrywanie w energię elektryczną, gaz i wodę</t>
  </si>
  <si>
    <t>Dostarczanie wody</t>
  </si>
  <si>
    <t>Rolnictwo i łowiectwo</t>
  </si>
  <si>
    <t>§ 0690 - Wpływy z różnych opłat</t>
  </si>
  <si>
    <t>Gospodarka gruntami i nieruchomościami</t>
  </si>
  <si>
    <t>Razem: dział 700</t>
  </si>
  <si>
    <t>Gospodarka mieszkaniowa</t>
  </si>
  <si>
    <t>§ 0470 - Wpływy z opłat za zarząd, użytkowanie i użytkowanie wieczyste nieruchomości</t>
  </si>
  <si>
    <t>§ 0910 - Odsetki od nieterminowych wpłat z tytułu podatków i opłat</t>
  </si>
  <si>
    <t>Pozostała działalność</t>
  </si>
  <si>
    <t>§ 0310 - Podatek od nieruchomości</t>
  </si>
  <si>
    <t xml:space="preserve">§ 0320 - Podatek rolny </t>
  </si>
  <si>
    <t xml:space="preserve">§ 0330 - Podatek leśny </t>
  </si>
  <si>
    <t>§ 0340 - Podatek od środków transportowych</t>
  </si>
  <si>
    <t>§ 0500 - Podatek od czynności cywilnoprawnych</t>
  </si>
  <si>
    <t>§ 0360 - Podatek od spadków i darowizn</t>
  </si>
  <si>
    <t xml:space="preserve">§ 0410 - Wpływy z opłaty skarbowej </t>
  </si>
  <si>
    <t>Oświata i wychowanie</t>
  </si>
  <si>
    <t>Edukacyjna opieka wychowawcza</t>
  </si>
  <si>
    <t>Świetlice szkolne</t>
  </si>
  <si>
    <t>§ 0830 - Wpływy z usług (odpłatność za żywienie)</t>
  </si>
  <si>
    <t>§ 0690 - Wpływy z różnych opłat (czesne)</t>
  </si>
  <si>
    <t>Razem: dział 854</t>
  </si>
  <si>
    <t>Razem: dział 758</t>
  </si>
  <si>
    <t>Zakup materiałów i wyposażenia</t>
  </si>
  <si>
    <t>Zakup usług pozostałych</t>
  </si>
  <si>
    <t>Różne opłaty i składki</t>
  </si>
  <si>
    <t>Rolnictwo ekologiczne</t>
  </si>
  <si>
    <t>Nagrody i wydatki osobowe niezaliczone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</si>
  <si>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</si>
  <si>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</si>
  <si>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</si>
  <si>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</si>
  <si>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</si>
  <si>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</si>
  <si>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</si>
  <si>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Odpisy na zakładowy fundusz świadczeń socjalnych</t>
  </si>
  <si>
    <t>Podatek od towarów i usług (VAT)</t>
  </si>
  <si>
    <t>Transport i łączność</t>
  </si>
  <si>
    <t>Drogi publiczne powiatowe</t>
  </si>
  <si>
    <t>Wydatki inwestycyjne jednostek budżetowych</t>
  </si>
  <si>
    <t>Drogi publiczne gminne</t>
  </si>
  <si>
    <t>Plany zagospodarowania przestrzennego</t>
  </si>
  <si>
    <t>Administracja publiczna</t>
  </si>
  <si>
    <t>Urzędy wojewódzkie</t>
  </si>
  <si>
    <t>Różne wydatki na rzecz osób fizycznych</t>
  </si>
  <si>
    <t>Wydatki na zakupy inwestycyjne jedn. Budż.</t>
  </si>
  <si>
    <t>Urzędy naczelnych organów władzy państwowej, kontroli i ochrony prawa</t>
  </si>
  <si>
    <t>Bezpieczeństwo publiczne i ochrona przeciwpożarowa</t>
  </si>
  <si>
    <t>Obrona cywilna</t>
  </si>
  <si>
    <t>Obsługa długu publicznego</t>
  </si>
  <si>
    <t>Odsetki i dyskonto od krajowych skarbowych papierów wartoś. Oraz od krajowych pożyczek i kredytów</t>
  </si>
  <si>
    <t>Zakup pomocy naukowych, dydaktycznych i książek</t>
  </si>
  <si>
    <t>Dowożenie uczniów do szkół</t>
  </si>
  <si>
    <t>Ochrona zdrowia</t>
  </si>
  <si>
    <t>Lecznictwo ambulatoryjne</t>
  </si>
  <si>
    <t>Dotacja podmiotowa z budżetu dla samodziel. Publ. Zakładu opieki zdrowotnej</t>
  </si>
  <si>
    <t>Zakup środków żywności</t>
  </si>
  <si>
    <t>Składki na ubezpieczenie zdrowotne</t>
  </si>
  <si>
    <t>Świadczenia społeczne</t>
  </si>
  <si>
    <t>Świadczenia społeczne- żywienie</t>
  </si>
  <si>
    <t>Powiatowe urzędy pracy</t>
  </si>
  <si>
    <t xml:space="preserve">Przedszkola 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</si>
  <si>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</si>
  <si>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</si>
  <si>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</si>
  <si>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</si>
  <si>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</si>
  <si>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</si>
  <si>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Paragraf</t>
  </si>
  <si>
    <t>II.</t>
  </si>
  <si>
    <t>WYDATKI NA ZADANIA Z ZAKRESU ADMINISTRACJI RZĄDOWEJ I INNYCH ZADAŃ ZLECONYCH USTAWAMI</t>
  </si>
  <si>
    <t>Wynagrodzenie agencyjno - prowizyjne</t>
  </si>
  <si>
    <t>Nagrody i wydatki osobowe niezaliczane do wynagrodzeń</t>
  </si>
  <si>
    <t>Wydatki na zakupy inwestycyjne jednostek budżetowych</t>
  </si>
  <si>
    <t>Pomoc  społeczna</t>
  </si>
  <si>
    <t>Dokształcanie i doskonalenie nauczycieli</t>
  </si>
  <si>
    <t>Część wyrównawcza  subwencji ogólnej dla gmin</t>
  </si>
  <si>
    <t>Część równoważąca   subwencji ogólnej dla gmin</t>
  </si>
  <si>
    <t>Różne rozliczenia finansowe</t>
  </si>
  <si>
    <t xml:space="preserve">§ 0920 - Pozostałe odsetki </t>
  </si>
  <si>
    <t>□ Konkursy ekologiczne</t>
  </si>
  <si>
    <t>Starostwo Powiatowe w Skarżysku - Kamiennej</t>
  </si>
  <si>
    <t>Wpłaty gmin na rzecz Izb Rolniczych w wys.2% uzyskanych wpłych z podatku rolnego</t>
  </si>
  <si>
    <t>Ogółem             (6+11)</t>
  </si>
  <si>
    <t>Razem</t>
  </si>
  <si>
    <t>Dotacje</t>
  </si>
  <si>
    <t>Obsługa długu</t>
  </si>
  <si>
    <t>Wynagrodzenia                i pochodne</t>
  </si>
  <si>
    <t>Majątkowe</t>
  </si>
  <si>
    <t>Z tytułu poręczeń i gwarancji</t>
  </si>
  <si>
    <t>Urząd Gminy</t>
  </si>
  <si>
    <t>Kanalizacja gminy</t>
  </si>
  <si>
    <t>III.</t>
  </si>
  <si>
    <t>Wpływy z innych opłat stanowiących dochody jednostek samorządu terytorialnego na podstawie ustaw</t>
  </si>
  <si>
    <t>Część oświatowa subwencji ogólnej dla jednostek samorządu terytorialnego</t>
  </si>
  <si>
    <t>§ 0750 - Dochody z najmu i dzierżawy składników majątkowych Skarbu Państwa, jednostek samorządu terytorialnego lub innych jednostek zaliczanych do sektora finansów publicznych oraz innych umów o podobnym charakterze</t>
  </si>
  <si>
    <t>§ 0450 - Wpływy z opłaty administracyjnej za czynności urzędowe</t>
  </si>
  <si>
    <t xml:space="preserve">§ 0480 - Wpływy z opłat za zezwolenie na sprzedaż alkoholu </t>
  </si>
  <si>
    <t xml:space="preserve">§ 2920 - Subwencje ogólne z budżetu państwa </t>
  </si>
  <si>
    <t>Działalność uslugowa</t>
  </si>
  <si>
    <t xml:space="preserve">Dochody od osób prawnych, od osób fizycznych i od innych jednostek nieposiadajacych osobowości prawnej oraz wydatki związane z ich poborem </t>
  </si>
  <si>
    <t>Obsługa papierów wartościowych, kredytów i pożyczek jedn. samorz. teryt.</t>
  </si>
  <si>
    <t>Gimnazja</t>
  </si>
  <si>
    <t>Pozostała działalnosć (odpisy socjalne emerytów i rencistów, nauczycieli)</t>
  </si>
  <si>
    <t>Zasiłki i pomoc w naturze oraz składki na ubezp. społ.- zadania własne</t>
  </si>
  <si>
    <t>Oświetlenie uli, placów i dróg</t>
  </si>
  <si>
    <t>WYDATKI    BUDŻETU     GMINY</t>
  </si>
  <si>
    <t>7.</t>
  </si>
  <si>
    <t>8.</t>
  </si>
  <si>
    <t>OGÓŁEM PLAN WYDATKÓW (I, II i III)</t>
  </si>
  <si>
    <t>WYDATKI NA REALIZACJĘ ZADAŃ WSPÓLNYCH Z INNYMI JEDNOSTKAMI SAMORZĄDU TERYTORIALNEGO</t>
  </si>
  <si>
    <t>9.</t>
  </si>
  <si>
    <t>11.</t>
  </si>
  <si>
    <t>12.</t>
  </si>
  <si>
    <t>13.</t>
  </si>
  <si>
    <t>14.</t>
  </si>
  <si>
    <t>15.</t>
  </si>
  <si>
    <t>16.</t>
  </si>
  <si>
    <t>17.</t>
  </si>
  <si>
    <t>Urzędy gmin (miast i miast na prawach powiatu)</t>
  </si>
  <si>
    <t>1.1</t>
  </si>
  <si>
    <t>2.1</t>
  </si>
  <si>
    <t>3.1</t>
  </si>
  <si>
    <t>Budowa sieci kanalizacji sanitarnej w miejscowości Majków - Michałów - Etap II</t>
  </si>
  <si>
    <t>Budynek administracyjny</t>
  </si>
  <si>
    <t>□ Selektywna zbiórka odpadów i gospodarka odpadami (składka na "Utylizator")</t>
  </si>
  <si>
    <t>Budynek administracyjny Urzędu Gminy(zagospodarowanie placu)</t>
  </si>
  <si>
    <t>Dochody od osób prawnych, od osób fizycznych i od innych jednostek nieposiadających osobowości prawnej oraz wydatki związane z ich poborem.</t>
  </si>
  <si>
    <t xml:space="preserve">Urzędy wojewódzkie     </t>
  </si>
  <si>
    <t xml:space="preserve">§ 0970 - Wpływy z różnych dochodów </t>
  </si>
  <si>
    <t>1.2</t>
  </si>
  <si>
    <t>1.3</t>
  </si>
  <si>
    <t>3.2</t>
  </si>
  <si>
    <t>3.3</t>
  </si>
  <si>
    <t>OGÓŁEM</t>
  </si>
  <si>
    <t>Załącznik Nr 2</t>
  </si>
  <si>
    <t>Dział 600 Rozdział 60014    § 6620</t>
  </si>
  <si>
    <t xml:space="preserve">       Rady Gminy w Skarżysku Kościelnym</t>
  </si>
  <si>
    <t>Plan na 2005 rok</t>
  </si>
  <si>
    <t>I. DOCHODY WŁASNE</t>
  </si>
  <si>
    <t>II. SUBWENCJA OGÓLNA</t>
  </si>
  <si>
    <t>IV. DOTACJE CELOWE OTRZYMANE Z BUDŻETU PAŃSTWA NA ZADANIA WŁASNE</t>
  </si>
  <si>
    <t>V. ŚRODKI NA DOFINANSOWANIE ZADAŃ WŁASNYCH J.S.T. POZYSKANE Z INNYCH ŹRÓDEŁ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</si>
  <si>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</si>
  <si>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</si>
  <si>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Świadczenia rodzinne oraz składki na ubezpieczenia emerytalne i rentowe z ubezpieczenia społecznego</t>
  </si>
  <si>
    <t>Razem: dział 900</t>
  </si>
  <si>
    <t>Przychody z zaciągniętych pożyczek i kredytów na rynku krajowym       (§ 952,903)</t>
  </si>
  <si>
    <t>z tego:</t>
  </si>
  <si>
    <t>Spłaty kredytów i pożyczek długoterminowych (§ 992, 963)</t>
  </si>
  <si>
    <t xml:space="preserve">a) na prefinansowanie programów i projektów finansowanych z udziałem środków z budżetu UE, otrzymane z budżetu państwa (§ 903)                                                                                                           </t>
  </si>
  <si>
    <t>b) na realizację programów i projektów finansowanych z udziałem środków z budżetu UE, otrzymane z innych źródeł § 903)</t>
  </si>
  <si>
    <t xml:space="preserve">a) na prefinansowanie programów i projektów finansowanych z udziałem środków z budżetu UE, otrzymane z budżetu państwa (§ 963)                                                                                                           </t>
  </si>
  <si>
    <t>b) na realizację programów i projektów finansowanych z udziałem środków z budżetu UE, otrzymane z innych źródeł § 963)</t>
  </si>
  <si>
    <t>WYDATKI INWESTYCYJNE NA OKRES ROKU BUDŻETOWEGO 2005</t>
  </si>
  <si>
    <t xml:space="preserve"> dotacji udzielanych z budżetu w 2005 roku</t>
  </si>
  <si>
    <t>Budowa sieci kanalizacji sanitarnej w miejscowości Skarżysko  Kościelne -Świerczek</t>
  </si>
  <si>
    <t>1.4</t>
  </si>
  <si>
    <t>Budowa sieci kanalizacji sanitarnej w miejscowości Skarżysko  Kościelne -Grzybowa Góra</t>
  </si>
  <si>
    <t>Budowa sieci kanalizacji sanitarnej w miejscowości Lipowe Pole</t>
  </si>
  <si>
    <t>Przebudowa   budynku szkoły podstawowej w Skarżysku Kościelnym</t>
  </si>
  <si>
    <t>Urząd Gminy- wyposażenie budynku</t>
  </si>
  <si>
    <t>Wysokość wydatków w roku 2007</t>
  </si>
  <si>
    <t>Dział 801 Rozdział 80113    § 2320</t>
  </si>
  <si>
    <t xml:space="preserve">§ 2010 - Dotacje celowe otrzymane z budżetu państwa na realizację zadań bieżących z zakresu administracji rządowej oraz innych zadań zleconych gminie (związkom gmin) ustawami </t>
  </si>
  <si>
    <t>Usługi internetowe</t>
  </si>
  <si>
    <t xml:space="preserve">Wynagrodzenia bezosobowe </t>
  </si>
  <si>
    <t>Urzędy gmin</t>
  </si>
  <si>
    <t>Wykonanie w  roku 2004</t>
  </si>
  <si>
    <t>Domy Pomocy Społecznej</t>
  </si>
  <si>
    <t>Gospodarka odpadami</t>
  </si>
  <si>
    <t xml:space="preserve">Oczyszczanie miast i wsi </t>
  </si>
  <si>
    <t>Rezerwy ogólne i celowe</t>
  </si>
  <si>
    <t>Rezerwy</t>
  </si>
  <si>
    <t>Rózne rozliczenia</t>
  </si>
  <si>
    <t xml:space="preserve">Infrastruktura drogowa </t>
  </si>
  <si>
    <t xml:space="preserve">Przebudowa drogi gminnej relacji Świerczek - Kierz Niedźwiedzi </t>
  </si>
  <si>
    <t>2.2.</t>
  </si>
  <si>
    <t>2.3.</t>
  </si>
  <si>
    <t xml:space="preserve">Dotacja dla PCK </t>
  </si>
  <si>
    <t xml:space="preserve">Rady Gminy w Skarżysku Kościelnym     </t>
  </si>
  <si>
    <t xml:space="preserve">Dotacja celowa przekazana dla powiatu na zadania bieżące realizowane na podstawie porozumień (umów) między jednostkami samorzadu terytorialnego </t>
  </si>
  <si>
    <t>Dotacja celowa przekazana dla powiatu na inwestycje i zakupy inwestycyjne realizowane na podstawie porozumień (umów) między jednostkami samorządu terytorialnego</t>
  </si>
  <si>
    <t>Modernizacja wodociagu</t>
  </si>
  <si>
    <t>§ 0870- Wpływy ze sprzedaży składników majatkowych</t>
  </si>
  <si>
    <t>Utworzenie Gminnego zespołu reagowania kryzysowego</t>
  </si>
  <si>
    <t>§ 6290 - Środki na dofinansowanie własnych inwestycji gmin ( zwiazków gmin), powiatów (związków powiatów), samorzadów województw, pozyskane z innych źródeł  (środki Społecznych Komitetów Kanalizacji)</t>
  </si>
  <si>
    <t xml:space="preserve">§ 2030 - Dotacje celowe otrzymane z budżetu państwa na realizację własnych  zadań bieżących gmin (związków gmin ) </t>
  </si>
  <si>
    <t xml:space="preserve">§ 2010 - Dotacje celowe otrzymane z budżetu państwa na realizację zadań bieżących z zakresu administracji rządowej oraz innych zadań zleconych gminie (związkom gmin ) ustawami </t>
  </si>
  <si>
    <t>Zakup szafy sejfu,  komputera i nagłośnienie sali USC</t>
  </si>
  <si>
    <t>10.</t>
  </si>
  <si>
    <t>III. DOTACJE CELOWE OTRZYMANE Z BUDŻETU PAŃSTWA NA ZADANIA ZLECONE</t>
  </si>
  <si>
    <t>Składki na ubezpieczenie zdrowotne opłacane za osoby pobierające niektóre świadczenia z pomocy społecznej oraz niektóre świadczenia rodzinne</t>
  </si>
  <si>
    <t>Rady gmin (miast i miast na prawach powiatu)</t>
  </si>
  <si>
    <t xml:space="preserve">Pobór podatków,opłat i niepodatkowych należności budżetowych </t>
  </si>
  <si>
    <t>Składki na ubezpieczenia  zdrowotne. opłacane za osoby pobierające niektóre świadczenia  z pomocy społecznej oraz niektóre świadczenia rodzinne</t>
  </si>
  <si>
    <t>§ 0750 - Dochody z najmu i dzierżawy składników majątkowych Skarbu Państwa, jednostek samorządu terytorialnego lub innych jednostek zaliczanych do sektora finansów publicznych oraz innych umów o podobnym charakterze ( dochody z najmu pomieszczeń  i dzierżawy gruntów gminnych)</t>
  </si>
  <si>
    <t>do uchwały Nr  XXVII/146/05</t>
  </si>
  <si>
    <t>z dnia 16 lutego 2005 r.</t>
  </si>
  <si>
    <t>do uchwały Nr XXVII/146/05</t>
  </si>
  <si>
    <t>z dnia 16 lutrgo 2005 r.</t>
  </si>
  <si>
    <t xml:space="preserve">       do uchwały Nr XXVII/146/05</t>
  </si>
  <si>
    <t xml:space="preserve">       z dnia 16 lutego 2005 r.                        </t>
  </si>
  <si>
    <t>Dowóz uczniów niepełnosprawnych do Zespołu Placówek Specjalnych dla Niepełnosprawnych Ruchowo w Skarżysku - Kamiennej</t>
  </si>
  <si>
    <t>Ogółem budżet 2005</t>
  </si>
  <si>
    <t>Zakup ksero</t>
  </si>
  <si>
    <t>Zakup wyparzacza do świetlicy w Skarżysku Kościelnym</t>
  </si>
  <si>
    <t>2.4</t>
  </si>
  <si>
    <t>2.5</t>
  </si>
  <si>
    <t>2.6</t>
  </si>
  <si>
    <t>4.1.</t>
  </si>
  <si>
    <t>Budowa Centrum Kulturalno - Oświatowegi i Sportowego w Kierzu Niedźwiedzim</t>
  </si>
  <si>
    <t>Rodzinne Centrum Kultury i Wypoczynku "Nad Żarnówką" w Majkowie</t>
  </si>
  <si>
    <t>Centum Turystyczno Oświatowe - "RYDNO" w Skarżysku Kościelnym</t>
  </si>
  <si>
    <t>Urząd Gminy- komputeryzacja</t>
  </si>
  <si>
    <t>Zespoły obsługi ekonomiczno-administracyjnej szkół i przedszkoli</t>
  </si>
  <si>
    <t>Obiekty  kulturalno - oświatowe</t>
  </si>
  <si>
    <t>§ 2033 - Dotacje celowe otrzymane z budżetu państwa na realizację własnych  zadań bieżących gmin (związków gmin ) - dotacja PAOW wyposażenie klas "0"</t>
  </si>
  <si>
    <t>Gimnazjum</t>
  </si>
  <si>
    <t>§ 0970 - Wpływy z różnych dochodów (PUP)</t>
  </si>
  <si>
    <t>Współfinansowanie budowy dróg powiatowych Skarżysko Kościelne / Mirzec i Skarżysko -  Kamienna /  Majków</t>
  </si>
  <si>
    <t>Rozbudowa budynku szkoły podstawowej w Grzybowej Górze</t>
  </si>
  <si>
    <t>Rozbudowa budynku szkoły podstawowej w Lipowym Polu</t>
  </si>
  <si>
    <t>§ 2360 - Dochody j. s. t. związane z realizacją zadań z zakresu administracji rzadowej oraz innych zadań zleconych ustawami</t>
  </si>
  <si>
    <t>§ 0490 - Wpływy z innych lokalnych opłat pobranych przez j. s. t. na podstawie odrębnych ustaw</t>
  </si>
  <si>
    <t>do uchwały Nr XXVII/146/04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</si>
</sst>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2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2"/>
      <name val="Times New Roman CE"/>
      <family val="1"/>
    </font>
    <font>
      <sz val="12"/>
      <name val="Arial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i/>
      <sz val="11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8" xfId="0" applyNumberFormat="1" applyFont="1" applyBorder="1" applyAlignment="1" quotePrefix="1">
      <alignment horizontal="right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 quotePrefix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16" fillId="0" borderId="2" xfId="0" applyFont="1" applyBorder="1" applyAlignment="1">
      <alignment/>
    </xf>
    <xf numFmtId="0" fontId="14" fillId="0" borderId="0" xfId="0" applyFont="1" applyAlignment="1">
      <alignment horizontal="justify"/>
    </xf>
    <xf numFmtId="3" fontId="1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/>
    </xf>
    <xf numFmtId="0" fontId="19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3" fontId="8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 applyProtection="1">
      <alignment/>
      <protection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 applyProtection="1">
      <alignment horizontal="right" vertical="top"/>
      <protection/>
    </xf>
    <xf numFmtId="3" fontId="3" fillId="0" borderId="6" xfId="0" applyNumberFormat="1" applyFont="1" applyFill="1" applyBorder="1" applyAlignment="1" applyProtection="1">
      <alignment horizontal="right" vertical="top"/>
      <protection/>
    </xf>
    <xf numFmtId="0" fontId="18" fillId="0" borderId="5" xfId="0" applyFont="1" applyBorder="1" applyAlignment="1">
      <alignment horizontal="left" vertical="top" wrapText="1"/>
    </xf>
    <xf numFmtId="168" fontId="18" fillId="0" borderId="5" xfId="0" applyNumberFormat="1" applyFont="1" applyBorder="1" applyAlignment="1">
      <alignment horizontal="center" vertical="top"/>
    </xf>
    <xf numFmtId="3" fontId="3" fillId="0" borderId="6" xfId="0" applyNumberFormat="1" applyFont="1" applyBorder="1" applyAlignment="1" applyProtection="1">
      <alignment horizontal="right" vertical="top"/>
      <protection/>
    </xf>
    <xf numFmtId="3" fontId="3" fillId="0" borderId="5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19" fillId="0" borderId="6" xfId="0" applyNumberFormat="1" applyFont="1" applyBorder="1" applyAlignment="1" applyProtection="1">
      <alignment horizontal="right" vertical="top"/>
      <protection/>
    </xf>
    <xf numFmtId="3" fontId="2" fillId="0" borderId="6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 wrapText="1"/>
    </xf>
    <xf numFmtId="168" fontId="18" fillId="0" borderId="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/>
    </xf>
    <xf numFmtId="0" fontId="19" fillId="0" borderId="3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3" fontId="19" fillId="0" borderId="3" xfId="0" applyNumberFormat="1" applyFont="1" applyFill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3" fontId="19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19" fillId="0" borderId="2" xfId="0" applyFont="1" applyBorder="1" applyAlignment="1">
      <alignment vertical="top" wrapText="1"/>
    </xf>
    <xf numFmtId="3" fontId="19" fillId="0" borderId="6" xfId="0" applyNumberFormat="1" applyFont="1" applyBorder="1" applyAlignment="1">
      <alignment horizontal="right" vertical="top"/>
    </xf>
    <xf numFmtId="3" fontId="19" fillId="0" borderId="2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right" vertical="top"/>
    </xf>
    <xf numFmtId="3" fontId="19" fillId="0" borderId="2" xfId="0" applyNumberFormat="1" applyFont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19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3" fontId="19" fillId="0" borderId="6" xfId="0" applyNumberFormat="1" applyFont="1" applyBorder="1" applyAlignment="1">
      <alignment horizontal="right" vertical="top"/>
    </xf>
    <xf numFmtId="3" fontId="19" fillId="0" borderId="2" xfId="0" applyNumberFormat="1" applyFont="1" applyFill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/>
    </xf>
    <xf numFmtId="3" fontId="19" fillId="0" borderId="2" xfId="0" applyNumberFormat="1" applyFont="1" applyBorder="1" applyAlignment="1">
      <alignment horizontal="right" vertical="top"/>
    </xf>
    <xf numFmtId="0" fontId="18" fillId="0" borderId="8" xfId="0" applyFont="1" applyBorder="1" applyAlignment="1">
      <alignment vertical="top" wrapText="1"/>
    </xf>
    <xf numFmtId="168" fontId="18" fillId="0" borderId="9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0" fontId="18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center" vertical="top"/>
    </xf>
    <xf numFmtId="0" fontId="3" fillId="0" borderId="4" xfId="0" applyFont="1" applyBorder="1" applyAlignment="1" applyProtection="1">
      <alignment horizontal="center" vertical="top" wrapText="1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16" fillId="0" borderId="2" xfId="0" applyFont="1" applyBorder="1" applyAlignment="1">
      <alignment horizontal="center" vertical="top" wrapText="1"/>
    </xf>
    <xf numFmtId="3" fontId="22" fillId="0" borderId="6" xfId="0" applyNumberFormat="1" applyFont="1" applyBorder="1" applyAlignment="1" applyProtection="1">
      <alignment horizontal="right" vertical="top"/>
      <protection/>
    </xf>
    <xf numFmtId="0" fontId="16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167" fontId="22" fillId="0" borderId="2" xfId="0" applyNumberFormat="1" applyFont="1" applyBorder="1" applyAlignment="1">
      <alignment horizontal="center" vertical="top" wrapText="1"/>
    </xf>
    <xf numFmtId="3" fontId="22" fillId="0" borderId="6" xfId="0" applyNumberFormat="1" applyFont="1" applyBorder="1" applyAlignment="1">
      <alignment horizontal="right" vertical="top"/>
    </xf>
    <xf numFmtId="3" fontId="22" fillId="0" borderId="2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right" vertical="top"/>
    </xf>
    <xf numFmtId="3" fontId="16" fillId="0" borderId="2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2" xfId="0" applyNumberFormat="1" applyFont="1" applyBorder="1" applyAlignment="1">
      <alignment horizontal="right" vertical="top" wrapText="1"/>
    </xf>
    <xf numFmtId="167" fontId="22" fillId="0" borderId="6" xfId="0" applyNumberFormat="1" applyFont="1" applyBorder="1" applyAlignment="1">
      <alignment horizontal="center" vertical="top" wrapText="1"/>
    </xf>
    <xf numFmtId="3" fontId="22" fillId="0" borderId="6" xfId="0" applyNumberFormat="1" applyFont="1" applyFill="1" applyBorder="1" applyAlignment="1">
      <alignment horizontal="right" vertical="top"/>
    </xf>
    <xf numFmtId="3" fontId="22" fillId="0" borderId="6" xfId="0" applyNumberFormat="1" applyFont="1" applyBorder="1" applyAlignment="1">
      <alignment horizontal="right" vertical="top" wrapText="1"/>
    </xf>
    <xf numFmtId="0" fontId="22" fillId="0" borderId="6" xfId="0" applyFont="1" applyBorder="1" applyAlignment="1">
      <alignment vertical="top" wrapText="1"/>
    </xf>
    <xf numFmtId="3" fontId="22" fillId="0" borderId="6" xfId="0" applyNumberFormat="1" applyFont="1" applyFill="1" applyBorder="1" applyAlignment="1">
      <alignment horizontal="right" vertical="top" wrapText="1"/>
    </xf>
    <xf numFmtId="167" fontId="22" fillId="0" borderId="6" xfId="0" applyNumberFormat="1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167" fontId="22" fillId="0" borderId="2" xfId="0" applyNumberFormat="1" applyFont="1" applyBorder="1" applyAlignment="1">
      <alignment horizontal="center" vertical="top"/>
    </xf>
    <xf numFmtId="3" fontId="22" fillId="0" borderId="2" xfId="0" applyNumberFormat="1" applyFont="1" applyFill="1" applyBorder="1" applyAlignment="1">
      <alignment horizontal="right" vertical="top"/>
    </xf>
    <xf numFmtId="0" fontId="16" fillId="0" borderId="2" xfId="0" applyFont="1" applyBorder="1" applyAlignment="1">
      <alignment horizontal="center" vertical="top"/>
    </xf>
    <xf numFmtId="3" fontId="16" fillId="0" borderId="2" xfId="0" applyNumberFormat="1" applyFont="1" applyFill="1" applyBorder="1" applyAlignment="1">
      <alignment horizontal="right" vertical="top"/>
    </xf>
    <xf numFmtId="0" fontId="23" fillId="0" borderId="2" xfId="0" applyFont="1" applyBorder="1" applyAlignment="1">
      <alignment vertical="top" wrapText="1"/>
    </xf>
    <xf numFmtId="3" fontId="16" fillId="0" borderId="2" xfId="0" applyNumberFormat="1" applyFont="1" applyBorder="1" applyAlignment="1">
      <alignment horizontal="right" vertical="top"/>
    </xf>
    <xf numFmtId="3" fontId="22" fillId="0" borderId="2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0" fontId="22" fillId="0" borderId="2" xfId="0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3" fontId="19" fillId="0" borderId="6" xfId="0" applyNumberFormat="1" applyFont="1" applyFill="1" applyBorder="1" applyAlignment="1">
      <alignment horizontal="right" vertical="top" wrapText="1"/>
    </xf>
    <xf numFmtId="3" fontId="19" fillId="0" borderId="6" xfId="0" applyNumberFormat="1" applyFont="1" applyBorder="1" applyAlignment="1">
      <alignment horizontal="right" vertical="top" wrapText="1"/>
    </xf>
    <xf numFmtId="0" fontId="18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3" fontId="22" fillId="0" borderId="2" xfId="0" applyNumberFormat="1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3" fontId="18" fillId="0" borderId="2" xfId="0" applyNumberFormat="1" applyFont="1" applyBorder="1" applyAlignment="1">
      <alignment vertical="top" wrapText="1"/>
    </xf>
    <xf numFmtId="3" fontId="19" fillId="0" borderId="2" xfId="0" applyNumberFormat="1" applyFont="1" applyBorder="1" applyAlignment="1">
      <alignment vertical="top" wrapText="1"/>
    </xf>
    <xf numFmtId="3" fontId="18" fillId="0" borderId="1" xfId="0" applyNumberFormat="1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vertical="top" wrapText="1"/>
    </xf>
    <xf numFmtId="3" fontId="18" fillId="0" borderId="11" xfId="0" applyNumberFormat="1" applyFont="1" applyBorder="1" applyAlignment="1">
      <alignment vertical="top" wrapText="1"/>
    </xf>
    <xf numFmtId="3" fontId="19" fillId="0" borderId="11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3" fontId="1" fillId="0" borderId="6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21" fillId="0" borderId="0" xfId="0" applyFont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0" fontId="25" fillId="0" borderId="11" xfId="0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right" vertical="top" wrapText="1"/>
    </xf>
    <xf numFmtId="3" fontId="19" fillId="0" borderId="3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18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3" fontId="16" fillId="0" borderId="5" xfId="0" applyNumberFormat="1" applyFont="1" applyBorder="1" applyAlignment="1">
      <alignment horizontal="right" vertical="top"/>
    </xf>
    <xf numFmtId="0" fontId="19" fillId="0" borderId="4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167" fontId="22" fillId="0" borderId="3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67" fontId="19" fillId="0" borderId="0" xfId="0" applyNumberFormat="1" applyFont="1" applyAlignment="1">
      <alignment vertical="top"/>
    </xf>
    <xf numFmtId="167" fontId="18" fillId="0" borderId="5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3" fontId="19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167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167" fontId="22" fillId="0" borderId="3" xfId="0" applyNumberFormat="1" applyFont="1" applyBorder="1" applyAlignment="1">
      <alignment horizontal="center" vertical="top"/>
    </xf>
    <xf numFmtId="167" fontId="22" fillId="0" borderId="5" xfId="0" applyNumberFormat="1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167" fontId="22" fillId="0" borderId="8" xfId="0" applyNumberFormat="1" applyFont="1" applyBorder="1" applyAlignment="1">
      <alignment horizontal="center" vertical="top" wrapText="1"/>
    </xf>
    <xf numFmtId="167" fontId="22" fillId="0" borderId="2" xfId="0" applyNumberFormat="1" applyFont="1" applyBorder="1" applyAlignment="1">
      <alignment horizontal="center" vertical="top"/>
    </xf>
    <xf numFmtId="167" fontId="22" fillId="0" borderId="0" xfId="0" applyNumberFormat="1" applyFont="1" applyBorder="1" applyAlignment="1">
      <alignment horizontal="center" vertical="top" wrapText="1"/>
    </xf>
    <xf numFmtId="168" fontId="18" fillId="0" borderId="6" xfId="0" applyNumberFormat="1" applyFont="1" applyBorder="1" applyAlignment="1">
      <alignment horizontal="center" vertical="top"/>
    </xf>
    <xf numFmtId="168" fontId="18" fillId="0" borderId="10" xfId="0" applyNumberFormat="1" applyFont="1" applyBorder="1" applyAlignment="1">
      <alignment horizontal="center" vertical="top"/>
    </xf>
    <xf numFmtId="168" fontId="28" fillId="0" borderId="0" xfId="0" applyNumberFormat="1" applyFont="1" applyBorder="1" applyAlignment="1">
      <alignment horizontal="center" vertical="top"/>
    </xf>
    <xf numFmtId="168" fontId="18" fillId="0" borderId="9" xfId="0" applyNumberFormat="1" applyFont="1" applyBorder="1" applyAlignment="1">
      <alignment horizontal="center" vertical="top" wrapText="1"/>
    </xf>
    <xf numFmtId="168" fontId="18" fillId="0" borderId="2" xfId="0" applyNumberFormat="1" applyFont="1" applyBorder="1" applyAlignment="1">
      <alignment horizontal="center" vertical="top"/>
    </xf>
    <xf numFmtId="168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168" fontId="28" fillId="0" borderId="6" xfId="0" applyNumberFormat="1" applyFont="1" applyBorder="1" applyAlignment="1">
      <alignment horizontal="center" vertical="top"/>
    </xf>
    <xf numFmtId="168" fontId="18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3" fontId="28" fillId="0" borderId="6" xfId="0" applyNumberFormat="1" applyFont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167" fontId="7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168" fontId="18" fillId="0" borderId="1" xfId="0" applyNumberFormat="1" applyFont="1" applyBorder="1" applyAlignment="1">
      <alignment horizontal="center" vertical="top"/>
    </xf>
    <xf numFmtId="167" fontId="22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22" fillId="0" borderId="1" xfId="0" applyFont="1" applyBorder="1" applyAlignment="1">
      <alignment/>
    </xf>
    <xf numFmtId="3" fontId="3" fillId="0" borderId="1" xfId="0" applyNumberFormat="1" applyFont="1" applyFill="1" applyBorder="1" applyAlignment="1" applyProtection="1">
      <alignment horizontal="right" vertical="top"/>
      <protection/>
    </xf>
    <xf numFmtId="0" fontId="22" fillId="0" borderId="12" xfId="0" applyFont="1" applyBorder="1" applyAlignment="1">
      <alignment/>
    </xf>
    <xf numFmtId="3" fontId="3" fillId="0" borderId="8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left"/>
    </xf>
    <xf numFmtId="0" fontId="18" fillId="0" borderId="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wrapText="1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19" fillId="0" borderId="11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/>
    </xf>
    <xf numFmtId="3" fontId="8" fillId="0" borderId="8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center" vertical="top"/>
    </xf>
    <xf numFmtId="3" fontId="8" fillId="0" borderId="13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167" fontId="18" fillId="0" borderId="8" xfId="0" applyNumberFormat="1" applyFont="1" applyBorder="1" applyAlignment="1">
      <alignment horizontal="center" vertical="top"/>
    </xf>
    <xf numFmtId="167" fontId="18" fillId="0" borderId="2" xfId="0" applyNumberFormat="1" applyFont="1" applyBorder="1" applyAlignment="1">
      <alignment horizontal="center" vertical="top"/>
    </xf>
    <xf numFmtId="167" fontId="18" fillId="0" borderId="3" xfId="0" applyNumberFormat="1" applyFont="1" applyBorder="1" applyAlignment="1">
      <alignment horizontal="center" vertical="top"/>
    </xf>
    <xf numFmtId="167" fontId="3" fillId="0" borderId="4" xfId="0" applyNumberFormat="1" applyFont="1" applyBorder="1" applyAlignment="1">
      <alignment horizontal="center" vertical="top" wrapText="1"/>
    </xf>
    <xf numFmtId="167" fontId="3" fillId="0" borderId="13" xfId="0" applyNumberFormat="1" applyFont="1" applyBorder="1" applyAlignment="1">
      <alignment horizontal="center" vertical="top" wrapText="1"/>
    </xf>
    <xf numFmtId="167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vertical="top" wrapText="1"/>
      <protection/>
    </xf>
    <xf numFmtId="0" fontId="0" fillId="0" borderId="1" xfId="0" applyBorder="1" applyAlignment="1">
      <alignment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8" fillId="0" borderId="12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3" xfId="0" applyFont="1" applyBorder="1" applyAlignment="1" applyProtection="1">
      <alignment vertical="top" wrapText="1"/>
      <protection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1" xfId="0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0" xfId="0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4"/>
  <sheetViews>
    <sheetView zoomScale="75" zoomScaleNormal="75" workbookViewId="0" topLeftCell="A31">
      <selection activeCell="I39" sqref="I39"/>
    </sheetView>
  </sheetViews>
  <sheetFormatPr defaultColWidth="9.00390625" defaultRowHeight="12.75"/>
  <cols>
    <col min="1" max="1" width="3.875" style="1" customWidth="1"/>
    <col min="2" max="2" width="51.00390625" style="93" customWidth="1"/>
    <col min="3" max="3" width="59.00390625" style="85" customWidth="1"/>
    <col min="4" max="4" width="14.125" style="90" hidden="1" customWidth="1"/>
    <col min="5" max="5" width="30.75390625" style="90" customWidth="1"/>
    <col min="6" max="16384" width="9.125" style="1" customWidth="1"/>
  </cols>
  <sheetData>
    <row r="2" spans="2:5" s="34" customFormat="1" ht="12.75">
      <c r="B2" s="94"/>
      <c r="C2" s="86"/>
      <c r="D2" s="343" t="s">
        <v>0</v>
      </c>
      <c r="E2" s="343"/>
    </row>
    <row r="3" spans="2:5" s="34" customFormat="1" ht="12.75">
      <c r="B3" s="95"/>
      <c r="C3" s="86"/>
      <c r="D3" s="343" t="s">
        <v>303</v>
      </c>
      <c r="E3" s="343"/>
    </row>
    <row r="4" spans="2:5" s="34" customFormat="1" ht="12.75">
      <c r="B4" s="94"/>
      <c r="C4" s="86"/>
      <c r="D4" s="343" t="s">
        <v>76</v>
      </c>
      <c r="E4" s="343"/>
    </row>
    <row r="5" spans="2:5" s="34" customFormat="1" ht="12.75">
      <c r="B5" s="94"/>
      <c r="C5" s="86"/>
      <c r="D5" s="343" t="s">
        <v>304</v>
      </c>
      <c r="E5" s="343"/>
    </row>
    <row r="6" spans="1:5" ht="16.5">
      <c r="A6" s="349" t="s">
        <v>77</v>
      </c>
      <c r="B6" s="349"/>
      <c r="C6" s="349"/>
      <c r="D6" s="349"/>
      <c r="E6" s="349"/>
    </row>
    <row r="7" spans="1:5" s="15" customFormat="1" ht="10.5">
      <c r="A7" s="347" t="s">
        <v>1</v>
      </c>
      <c r="B7" s="347" t="s">
        <v>2</v>
      </c>
      <c r="C7" s="348" t="s">
        <v>3</v>
      </c>
      <c r="D7" s="352" t="s">
        <v>274</v>
      </c>
      <c r="E7" s="352" t="s">
        <v>244</v>
      </c>
    </row>
    <row r="8" spans="1:5" s="15" customFormat="1" ht="10.5">
      <c r="A8" s="347"/>
      <c r="B8" s="347"/>
      <c r="C8" s="348"/>
      <c r="D8" s="352"/>
      <c r="E8" s="352"/>
    </row>
    <row r="9" spans="1:5" s="17" customFormat="1" ht="12.75">
      <c r="A9" s="18">
        <v>1</v>
      </c>
      <c r="B9" s="96">
        <v>2</v>
      </c>
      <c r="C9" s="96">
        <v>3</v>
      </c>
      <c r="D9" s="92">
        <v>4</v>
      </c>
      <c r="E9" s="92">
        <v>5</v>
      </c>
    </row>
    <row r="10" spans="1:5" s="72" customFormat="1" ht="15.75">
      <c r="A10" s="366" t="s">
        <v>245</v>
      </c>
      <c r="B10" s="367"/>
      <c r="C10" s="368"/>
      <c r="D10" s="253">
        <f>SUM(D18,D34,D40,D63,D68,D78,D83,D88)</f>
        <v>1910633</v>
      </c>
      <c r="E10" s="253">
        <f>SUM(E18,E34,E40,E63,E68,E78,E83,E88)</f>
        <v>2104820</v>
      </c>
    </row>
    <row r="11" spans="1:5" s="248" customFormat="1" ht="15">
      <c r="A11" s="245" t="s">
        <v>15</v>
      </c>
      <c r="B11" s="104">
        <v>400</v>
      </c>
      <c r="C11" s="246"/>
      <c r="D11" s="247"/>
      <c r="E11" s="247"/>
    </row>
    <row r="12" spans="1:5" s="248" customFormat="1" ht="28.5">
      <c r="A12" s="249"/>
      <c r="B12" s="104" t="s">
        <v>105</v>
      </c>
      <c r="C12" s="246"/>
      <c r="D12" s="247"/>
      <c r="E12" s="247"/>
    </row>
    <row r="13" spans="1:5" s="72" customFormat="1" ht="15.75">
      <c r="A13" s="245"/>
      <c r="B13" s="104">
        <v>40002</v>
      </c>
      <c r="C13" s="250"/>
      <c r="D13" s="251">
        <f>SUM(D14:D15)</f>
        <v>120500</v>
      </c>
      <c r="E13" s="251">
        <f>SUM(E14:E15)</f>
        <v>138700</v>
      </c>
    </row>
    <row r="14" spans="1:5" s="10" customFormat="1" ht="15.75">
      <c r="A14" s="249"/>
      <c r="B14" s="105" t="s">
        <v>106</v>
      </c>
      <c r="C14" s="250" t="s">
        <v>102</v>
      </c>
      <c r="D14" s="252">
        <v>120000</v>
      </c>
      <c r="E14" s="252">
        <v>138000</v>
      </c>
    </row>
    <row r="15" spans="1:5" s="10" customFormat="1" ht="15.75">
      <c r="A15" s="249"/>
      <c r="B15" s="105"/>
      <c r="C15" s="250" t="s">
        <v>185</v>
      </c>
      <c r="D15" s="252">
        <v>500</v>
      </c>
      <c r="E15" s="252">
        <v>700</v>
      </c>
    </row>
    <row r="16" spans="1:5" s="72" customFormat="1" ht="15.75">
      <c r="A16" s="245"/>
      <c r="B16" s="104">
        <v>40095</v>
      </c>
      <c r="C16" s="362" t="s">
        <v>108</v>
      </c>
      <c r="D16" s="251">
        <v>8000</v>
      </c>
      <c r="E16" s="251">
        <v>8000</v>
      </c>
    </row>
    <row r="17" spans="1:5" s="10" customFormat="1" ht="15.75">
      <c r="A17" s="249"/>
      <c r="B17" s="106" t="s">
        <v>114</v>
      </c>
      <c r="C17" s="362"/>
      <c r="D17" s="252"/>
      <c r="E17" s="252"/>
    </row>
    <row r="18" spans="1:5" s="72" customFormat="1" ht="15.75">
      <c r="A18" s="355" t="s">
        <v>42</v>
      </c>
      <c r="B18" s="356"/>
      <c r="C18" s="357"/>
      <c r="D18" s="253">
        <f>SUM(D13,D16)</f>
        <v>128500</v>
      </c>
      <c r="E18" s="253">
        <f>SUM(E13,E16)</f>
        <v>146700</v>
      </c>
    </row>
    <row r="19" spans="1:5" s="83" customFormat="1" ht="15.75">
      <c r="A19" s="245" t="s">
        <v>16</v>
      </c>
      <c r="B19" s="103">
        <v>700</v>
      </c>
      <c r="C19" s="246"/>
      <c r="D19" s="247"/>
      <c r="E19" s="247"/>
    </row>
    <row r="20" spans="1:5" s="83" customFormat="1" ht="15.75">
      <c r="A20" s="249"/>
      <c r="B20" s="104" t="s">
        <v>111</v>
      </c>
      <c r="C20" s="246"/>
      <c r="D20" s="247"/>
      <c r="E20" s="247"/>
    </row>
    <row r="21" spans="1:5" s="42" customFormat="1" ht="15">
      <c r="A21" s="249"/>
      <c r="B21" s="104">
        <v>70005</v>
      </c>
      <c r="C21" s="246"/>
      <c r="D21" s="251">
        <f>SUM(D22,D24,D26,D27)</f>
        <v>33811</v>
      </c>
      <c r="E21" s="251">
        <f>SUM(E22,E24,E26,E27)</f>
        <v>70500</v>
      </c>
    </row>
    <row r="22" spans="1:5" s="10" customFormat="1" ht="15.75">
      <c r="A22" s="249"/>
      <c r="B22" s="350" t="s">
        <v>109</v>
      </c>
      <c r="C22" s="362" t="s">
        <v>112</v>
      </c>
      <c r="D22" s="252">
        <v>11</v>
      </c>
      <c r="E22" s="252">
        <v>2000</v>
      </c>
    </row>
    <row r="23" spans="1:5" s="10" customFormat="1" ht="15.75">
      <c r="A23" s="249"/>
      <c r="B23" s="351"/>
      <c r="C23" s="362"/>
      <c r="D23" s="252"/>
      <c r="E23" s="252"/>
    </row>
    <row r="24" spans="1:5" s="10" customFormat="1" ht="15.75">
      <c r="A24" s="249"/>
      <c r="B24" s="351"/>
      <c r="C24" s="362" t="s">
        <v>302</v>
      </c>
      <c r="D24" s="252">
        <v>33600</v>
      </c>
      <c r="E24" s="252">
        <v>30300</v>
      </c>
    </row>
    <row r="25" spans="1:5" s="10" customFormat="1" ht="15.75">
      <c r="A25" s="249"/>
      <c r="B25" s="105"/>
      <c r="C25" s="362"/>
      <c r="D25" s="252"/>
      <c r="E25" s="252"/>
    </row>
    <row r="26" spans="1:5" s="10" customFormat="1" ht="15.75">
      <c r="A26" s="249"/>
      <c r="B26" s="105"/>
      <c r="C26" s="250" t="s">
        <v>290</v>
      </c>
      <c r="D26" s="252">
        <v>0</v>
      </c>
      <c r="E26" s="252">
        <v>38000</v>
      </c>
    </row>
    <row r="27" spans="1:5" s="10" customFormat="1" ht="15.75">
      <c r="A27" s="249"/>
      <c r="B27" s="104"/>
      <c r="C27" s="362" t="s">
        <v>113</v>
      </c>
      <c r="D27" s="252">
        <v>200</v>
      </c>
      <c r="E27" s="252">
        <v>200</v>
      </c>
    </row>
    <row r="28" spans="1:5" s="10" customFormat="1" ht="15.75">
      <c r="A28" s="249"/>
      <c r="B28" s="105"/>
      <c r="C28" s="362"/>
      <c r="D28" s="252"/>
      <c r="E28" s="252"/>
    </row>
    <row r="29" spans="1:5" s="42" customFormat="1" ht="15">
      <c r="A29" s="249"/>
      <c r="B29" s="104">
        <v>70095</v>
      </c>
      <c r="C29" s="246"/>
      <c r="D29" s="251">
        <f>SUM(D30:D33)</f>
        <v>46500</v>
      </c>
      <c r="E29" s="251">
        <f>SUM(E30:E33)</f>
        <v>46600</v>
      </c>
    </row>
    <row r="30" spans="1:5" s="10" customFormat="1" ht="15.75">
      <c r="A30" s="249"/>
      <c r="B30" s="105" t="s">
        <v>114</v>
      </c>
      <c r="C30" s="254" t="s">
        <v>202</v>
      </c>
      <c r="D30" s="252">
        <v>500</v>
      </c>
      <c r="E30" s="252">
        <v>500</v>
      </c>
    </row>
    <row r="31" spans="1:5" s="10" customFormat="1" ht="15.75">
      <c r="A31" s="249"/>
      <c r="B31" s="105"/>
      <c r="C31" s="250" t="s">
        <v>108</v>
      </c>
      <c r="D31" s="252">
        <v>45000</v>
      </c>
      <c r="E31" s="252">
        <v>45000</v>
      </c>
    </row>
    <row r="32" spans="1:5" s="10" customFormat="1" ht="30">
      <c r="A32" s="249"/>
      <c r="B32" s="104"/>
      <c r="C32" s="250" t="s">
        <v>113</v>
      </c>
      <c r="D32" s="252">
        <v>500</v>
      </c>
      <c r="E32" s="252">
        <v>600</v>
      </c>
    </row>
    <row r="33" spans="1:5" s="10" customFormat="1" ht="15.75">
      <c r="A33" s="249"/>
      <c r="B33" s="104"/>
      <c r="C33" s="255" t="s">
        <v>235</v>
      </c>
      <c r="D33" s="252">
        <v>500</v>
      </c>
      <c r="E33" s="252">
        <v>500</v>
      </c>
    </row>
    <row r="34" spans="1:5" s="72" customFormat="1" ht="21.75" customHeight="1">
      <c r="A34" s="355" t="s">
        <v>110</v>
      </c>
      <c r="B34" s="356"/>
      <c r="C34" s="357"/>
      <c r="D34" s="253">
        <f>SUM(D21,D29)</f>
        <v>80311</v>
      </c>
      <c r="E34" s="253">
        <f>SUM(E21,E29)</f>
        <v>117100</v>
      </c>
    </row>
    <row r="35" spans="1:5" s="83" customFormat="1" ht="15.75">
      <c r="A35" s="245" t="s">
        <v>17</v>
      </c>
      <c r="B35" s="103">
        <v>750</v>
      </c>
      <c r="C35" s="246"/>
      <c r="D35" s="247"/>
      <c r="E35" s="247"/>
    </row>
    <row r="36" spans="1:5" s="83" customFormat="1" ht="15.75">
      <c r="A36" s="249"/>
      <c r="B36" s="104" t="s">
        <v>148</v>
      </c>
      <c r="C36" s="246"/>
      <c r="D36" s="247"/>
      <c r="E36" s="247"/>
    </row>
    <row r="37" spans="1:5" s="42" customFormat="1" ht="15">
      <c r="A37" s="249"/>
      <c r="B37" s="104">
        <v>75023</v>
      </c>
      <c r="C37" s="246"/>
      <c r="D37" s="251">
        <f>SUM(D38:D39)</f>
        <v>2000</v>
      </c>
      <c r="E37" s="251">
        <f>SUM(E38:E39)</f>
        <v>2000</v>
      </c>
    </row>
    <row r="38" spans="1:5" s="10" customFormat="1" ht="15.75">
      <c r="A38" s="249"/>
      <c r="B38" s="350" t="s">
        <v>273</v>
      </c>
      <c r="C38" s="250" t="s">
        <v>235</v>
      </c>
      <c r="D38" s="252">
        <v>2000</v>
      </c>
      <c r="E38" s="252">
        <v>1250</v>
      </c>
    </row>
    <row r="39" spans="1:5" s="10" customFormat="1" ht="30">
      <c r="A39" s="249"/>
      <c r="B39" s="351"/>
      <c r="C39" s="250" t="s">
        <v>329</v>
      </c>
      <c r="D39" s="252"/>
      <c r="E39" s="252">
        <v>750</v>
      </c>
    </row>
    <row r="40" spans="1:5" s="72" customFormat="1" ht="15.75">
      <c r="A40" s="355" t="s">
        <v>79</v>
      </c>
      <c r="B40" s="356"/>
      <c r="C40" s="357"/>
      <c r="D40" s="253">
        <f>SUM(D37)</f>
        <v>2000</v>
      </c>
      <c r="E40" s="253">
        <f>SUM(E37)</f>
        <v>2000</v>
      </c>
    </row>
    <row r="41" spans="1:5" s="83" customFormat="1" ht="15.75">
      <c r="A41" s="245" t="s">
        <v>18</v>
      </c>
      <c r="B41" s="103">
        <v>756</v>
      </c>
      <c r="C41" s="246"/>
      <c r="D41" s="247"/>
      <c r="E41" s="247"/>
    </row>
    <row r="42" spans="1:5" s="10" customFormat="1" ht="42.75">
      <c r="A42" s="258"/>
      <c r="B42" s="104" t="s">
        <v>233</v>
      </c>
      <c r="C42" s="250"/>
      <c r="D42" s="252"/>
      <c r="E42" s="252"/>
    </row>
    <row r="43" spans="1:5" s="10" customFormat="1" ht="12.75" customHeight="1">
      <c r="A43" s="258"/>
      <c r="B43" s="104">
        <v>75615</v>
      </c>
      <c r="C43" s="250"/>
      <c r="D43" s="251">
        <f>SUM(D44:D47)</f>
        <v>431100</v>
      </c>
      <c r="E43" s="251">
        <f>SUM(E44:E47)</f>
        <v>437100</v>
      </c>
    </row>
    <row r="44" spans="1:5" s="10" customFormat="1" ht="45">
      <c r="A44" s="258"/>
      <c r="B44" s="105" t="s">
        <v>249</v>
      </c>
      <c r="C44" s="250" t="s">
        <v>115</v>
      </c>
      <c r="D44" s="252">
        <v>410000</v>
      </c>
      <c r="E44" s="252">
        <v>415000</v>
      </c>
    </row>
    <row r="45" spans="1:5" s="10" customFormat="1" ht="15.75">
      <c r="A45" s="258"/>
      <c r="B45" s="105"/>
      <c r="C45" s="250" t="s">
        <v>116</v>
      </c>
      <c r="D45" s="252">
        <v>1000</v>
      </c>
      <c r="E45" s="252">
        <v>1000</v>
      </c>
    </row>
    <row r="46" spans="1:5" s="10" customFormat="1" ht="15.75">
      <c r="A46" s="258"/>
      <c r="B46" s="105"/>
      <c r="C46" s="250" t="s">
        <v>117</v>
      </c>
      <c r="D46" s="252">
        <v>20000</v>
      </c>
      <c r="E46" s="252">
        <v>21000</v>
      </c>
    </row>
    <row r="47" spans="1:5" s="10" customFormat="1" ht="27.75" customHeight="1">
      <c r="A47" s="258"/>
      <c r="B47" s="105"/>
      <c r="C47" s="250" t="s">
        <v>113</v>
      </c>
      <c r="D47" s="252">
        <v>100</v>
      </c>
      <c r="E47" s="252">
        <v>100</v>
      </c>
    </row>
    <row r="48" spans="1:5" s="10" customFormat="1" ht="15.75">
      <c r="A48" s="258"/>
      <c r="B48" s="104">
        <v>75616</v>
      </c>
      <c r="C48" s="250"/>
      <c r="D48" s="251">
        <f>SUM(D49:D56)</f>
        <v>187900</v>
      </c>
      <c r="E48" s="251">
        <f>SUM(E49:E56)</f>
        <v>211500</v>
      </c>
    </row>
    <row r="49" spans="1:5" s="10" customFormat="1" ht="60.75" customHeight="1">
      <c r="A49" s="258"/>
      <c r="B49" s="105" t="s">
        <v>250</v>
      </c>
      <c r="C49" s="250" t="s">
        <v>115</v>
      </c>
      <c r="D49" s="252">
        <v>75000</v>
      </c>
      <c r="E49" s="252">
        <v>90000</v>
      </c>
    </row>
    <row r="50" spans="1:5" s="10" customFormat="1" ht="15.75">
      <c r="A50" s="258"/>
      <c r="B50" s="105"/>
      <c r="C50" s="250" t="s">
        <v>116</v>
      </c>
      <c r="D50" s="252">
        <v>68000</v>
      </c>
      <c r="E50" s="252">
        <v>72000</v>
      </c>
    </row>
    <row r="51" spans="1:5" s="10" customFormat="1" ht="15.75">
      <c r="A51" s="258"/>
      <c r="B51" s="105"/>
      <c r="C51" s="250" t="s">
        <v>117</v>
      </c>
      <c r="D51" s="252">
        <v>4500</v>
      </c>
      <c r="E51" s="252">
        <v>3500</v>
      </c>
    </row>
    <row r="52" spans="1:5" s="10" customFormat="1" ht="15.75">
      <c r="A52" s="258"/>
      <c r="B52" s="105"/>
      <c r="C52" s="250" t="s">
        <v>118</v>
      </c>
      <c r="D52" s="252">
        <v>6500</v>
      </c>
      <c r="E52" s="252">
        <v>7800</v>
      </c>
    </row>
    <row r="53" spans="1:5" s="10" customFormat="1" ht="15.75">
      <c r="A53" s="258"/>
      <c r="B53" s="105"/>
      <c r="C53" s="250" t="s">
        <v>120</v>
      </c>
      <c r="D53" s="252">
        <v>4000</v>
      </c>
      <c r="E53" s="252">
        <v>4200</v>
      </c>
    </row>
    <row r="54" spans="1:5" s="10" customFormat="1" ht="30">
      <c r="A54" s="258"/>
      <c r="B54" s="105"/>
      <c r="C54" s="250" t="s">
        <v>330</v>
      </c>
      <c r="D54" s="252">
        <v>0</v>
      </c>
      <c r="E54" s="252">
        <v>3000</v>
      </c>
    </row>
    <row r="55" spans="1:5" s="10" customFormat="1" ht="15.75">
      <c r="A55" s="258"/>
      <c r="B55" s="105"/>
      <c r="C55" s="250" t="s">
        <v>119</v>
      </c>
      <c r="D55" s="252">
        <v>29000</v>
      </c>
      <c r="E55" s="252">
        <v>30000</v>
      </c>
    </row>
    <row r="56" spans="1:5" s="10" customFormat="1" ht="32.25" customHeight="1">
      <c r="A56" s="258"/>
      <c r="B56" s="105"/>
      <c r="C56" s="250" t="s">
        <v>113</v>
      </c>
      <c r="D56" s="252">
        <v>900</v>
      </c>
      <c r="E56" s="252">
        <v>1000</v>
      </c>
    </row>
    <row r="57" spans="1:5" s="72" customFormat="1" ht="15.75">
      <c r="A57" s="259"/>
      <c r="B57" s="104">
        <v>75618</v>
      </c>
      <c r="C57" s="250"/>
      <c r="D57" s="251">
        <f>SUM(D58:D59)</f>
        <v>39000</v>
      </c>
      <c r="E57" s="251">
        <f>SUM(E58:E59)</f>
        <v>34500</v>
      </c>
    </row>
    <row r="58" spans="1:5" s="10" customFormat="1" ht="30">
      <c r="A58" s="258"/>
      <c r="B58" s="105" t="s">
        <v>199</v>
      </c>
      <c r="C58" s="250" t="s">
        <v>121</v>
      </c>
      <c r="D58" s="252">
        <v>8000</v>
      </c>
      <c r="E58" s="252">
        <v>8500</v>
      </c>
    </row>
    <row r="59" spans="1:5" s="72" customFormat="1" ht="15.75">
      <c r="A59" s="259"/>
      <c r="B59" s="104"/>
      <c r="C59" s="362" t="s">
        <v>203</v>
      </c>
      <c r="D59" s="252">
        <v>31000</v>
      </c>
      <c r="E59" s="252">
        <v>26000</v>
      </c>
    </row>
    <row r="60" spans="1:5" s="10" customFormat="1" ht="15.75">
      <c r="A60" s="258"/>
      <c r="B60" s="105"/>
      <c r="C60" s="362"/>
      <c r="D60" s="252"/>
      <c r="E60" s="252"/>
    </row>
    <row r="61" spans="1:5" s="72" customFormat="1" ht="15.75">
      <c r="A61" s="259"/>
      <c r="B61" s="104">
        <v>75621</v>
      </c>
      <c r="C61" s="362" t="s">
        <v>97</v>
      </c>
      <c r="D61" s="251">
        <v>917782</v>
      </c>
      <c r="E61" s="251">
        <v>1028267</v>
      </c>
    </row>
    <row r="62" spans="1:5" s="10" customFormat="1" ht="30">
      <c r="A62" s="258"/>
      <c r="B62" s="106" t="s">
        <v>96</v>
      </c>
      <c r="C62" s="362"/>
      <c r="D62" s="252"/>
      <c r="E62" s="252"/>
    </row>
    <row r="63" spans="1:5" s="72" customFormat="1" ht="15.75">
      <c r="A63" s="355" t="s">
        <v>43</v>
      </c>
      <c r="B63" s="344"/>
      <c r="C63" s="345"/>
      <c r="D63" s="253">
        <f>SUM(D43,D48,D57,D61)</f>
        <v>1575782</v>
      </c>
      <c r="E63" s="253">
        <f>SUM(E43,E48,E57,E61)</f>
        <v>1711367</v>
      </c>
    </row>
    <row r="64" spans="1:5" s="83" customFormat="1" ht="15.75">
      <c r="A64" s="245" t="s">
        <v>19</v>
      </c>
      <c r="B64" s="256">
        <v>758</v>
      </c>
      <c r="C64" s="260"/>
      <c r="D64" s="263"/>
      <c r="E64" s="247"/>
    </row>
    <row r="65" spans="1:5" s="83" customFormat="1" ht="15.75">
      <c r="A65" s="249"/>
      <c r="B65" s="257" t="s">
        <v>98</v>
      </c>
      <c r="C65" s="105"/>
      <c r="D65" s="263"/>
      <c r="E65" s="247"/>
    </row>
    <row r="66" spans="1:5" s="10" customFormat="1" ht="15.75">
      <c r="A66" s="249"/>
      <c r="B66" s="261">
        <v>75814</v>
      </c>
      <c r="C66" s="254"/>
      <c r="D66" s="264">
        <v>3000</v>
      </c>
      <c r="E66" s="251">
        <v>3500</v>
      </c>
    </row>
    <row r="67" spans="1:5" s="72" customFormat="1" ht="15.75">
      <c r="A67" s="245"/>
      <c r="B67" s="242" t="s">
        <v>184</v>
      </c>
      <c r="C67" s="255" t="s">
        <v>185</v>
      </c>
      <c r="D67" s="288"/>
      <c r="E67" s="288"/>
    </row>
    <row r="68" spans="1:5" s="72" customFormat="1" ht="15.75">
      <c r="A68" s="355" t="s">
        <v>128</v>
      </c>
      <c r="B68" s="356"/>
      <c r="C68" s="357"/>
      <c r="D68" s="253">
        <f>SUM(D66)</f>
        <v>3000</v>
      </c>
      <c r="E68" s="253">
        <f>SUM(E66)</f>
        <v>3500</v>
      </c>
    </row>
    <row r="69" spans="1:5" s="83" customFormat="1" ht="15.75">
      <c r="A69" s="245" t="s">
        <v>20</v>
      </c>
      <c r="B69" s="104">
        <v>801</v>
      </c>
      <c r="C69" s="246"/>
      <c r="D69" s="247"/>
      <c r="E69" s="247"/>
    </row>
    <row r="70" spans="1:5" s="83" customFormat="1" ht="15.75">
      <c r="A70" s="249"/>
      <c r="B70" s="104" t="s">
        <v>122</v>
      </c>
      <c r="C70" s="246"/>
      <c r="D70" s="247"/>
      <c r="E70" s="247"/>
    </row>
    <row r="71" spans="1:5" s="72" customFormat="1" ht="15.75">
      <c r="A71" s="245"/>
      <c r="B71" s="104">
        <v>80101</v>
      </c>
      <c r="C71" s="353" t="s">
        <v>201</v>
      </c>
      <c r="D71" s="251">
        <v>10160</v>
      </c>
      <c r="E71" s="251">
        <v>10617</v>
      </c>
    </row>
    <row r="72" spans="1:5" s="10" customFormat="1" ht="15.75">
      <c r="A72" s="249"/>
      <c r="B72" s="105" t="s">
        <v>51</v>
      </c>
      <c r="C72" s="353"/>
      <c r="D72" s="252"/>
      <c r="E72" s="252"/>
    </row>
    <row r="73" spans="1:5" s="10" customFormat="1" ht="15.75">
      <c r="A73" s="249"/>
      <c r="B73" s="105"/>
      <c r="C73" s="354"/>
      <c r="D73" s="251"/>
      <c r="E73" s="251"/>
    </row>
    <row r="74" spans="1:5" s="10" customFormat="1" ht="15.75">
      <c r="A74" s="249"/>
      <c r="B74" s="104">
        <v>80104</v>
      </c>
      <c r="C74" s="286"/>
      <c r="D74" s="251">
        <f>SUM(D75:D77)</f>
        <v>42000</v>
      </c>
      <c r="E74" s="251">
        <f>SUM(E75:E77)</f>
        <v>43000</v>
      </c>
    </row>
    <row r="75" spans="1:5" s="72" customFormat="1" ht="15.75">
      <c r="A75" s="245"/>
      <c r="B75" s="105" t="s">
        <v>74</v>
      </c>
      <c r="C75" s="362" t="s">
        <v>126</v>
      </c>
      <c r="D75" s="251"/>
      <c r="E75" s="251"/>
    </row>
    <row r="76" spans="1:5" s="10" customFormat="1" ht="13.5" customHeight="1">
      <c r="A76" s="249"/>
      <c r="B76" s="105"/>
      <c r="C76" s="362"/>
      <c r="D76" s="252">
        <v>22000</v>
      </c>
      <c r="E76" s="252">
        <v>21000</v>
      </c>
    </row>
    <row r="77" spans="1:5" s="10" customFormat="1" ht="15.75">
      <c r="A77" s="249"/>
      <c r="B77" s="106"/>
      <c r="C77" s="250" t="s">
        <v>125</v>
      </c>
      <c r="D77" s="252">
        <v>20000</v>
      </c>
      <c r="E77" s="252">
        <v>22000</v>
      </c>
    </row>
    <row r="78" spans="1:5" s="72" customFormat="1" ht="15.75">
      <c r="A78" s="355" t="s">
        <v>52</v>
      </c>
      <c r="B78" s="356"/>
      <c r="C78" s="357"/>
      <c r="D78" s="253">
        <f>SUM(D71,D74)</f>
        <v>52160</v>
      </c>
      <c r="E78" s="253">
        <f>SUM(E71,E74)</f>
        <v>53617</v>
      </c>
    </row>
    <row r="79" spans="1:5" s="83" customFormat="1" ht="15.75">
      <c r="A79" s="245" t="s">
        <v>213</v>
      </c>
      <c r="B79" s="103">
        <v>852</v>
      </c>
      <c r="C79" s="246"/>
      <c r="D79" s="247"/>
      <c r="E79" s="247"/>
    </row>
    <row r="80" spans="1:5" s="83" customFormat="1" ht="15.75">
      <c r="A80" s="249"/>
      <c r="B80" s="104" t="s">
        <v>101</v>
      </c>
      <c r="C80" s="246"/>
      <c r="D80" s="247"/>
      <c r="E80" s="247"/>
    </row>
    <row r="81" spans="1:5" s="72" customFormat="1" ht="15.75">
      <c r="A81" s="245"/>
      <c r="B81" s="104">
        <v>85228</v>
      </c>
      <c r="C81" s="353" t="s">
        <v>102</v>
      </c>
      <c r="D81" s="251">
        <v>5700</v>
      </c>
      <c r="E81" s="251">
        <v>6000</v>
      </c>
    </row>
    <row r="82" spans="1:5" s="10" customFormat="1" ht="15.75">
      <c r="A82" s="249"/>
      <c r="B82" s="106" t="s">
        <v>49</v>
      </c>
      <c r="C82" s="358"/>
      <c r="D82" s="252"/>
      <c r="E82" s="252"/>
    </row>
    <row r="83" spans="1:5" s="72" customFormat="1" ht="15.75">
      <c r="A83" s="355" t="s">
        <v>75</v>
      </c>
      <c r="B83" s="356"/>
      <c r="C83" s="357"/>
      <c r="D83" s="253">
        <f>SUM(D81)</f>
        <v>5700</v>
      </c>
      <c r="E83" s="253">
        <f>SUM(E81)</f>
        <v>6000</v>
      </c>
    </row>
    <row r="84" spans="1:5" s="83" customFormat="1" ht="15.75">
      <c r="A84" s="245" t="s">
        <v>214</v>
      </c>
      <c r="B84" s="103">
        <v>854</v>
      </c>
      <c r="C84" s="246"/>
      <c r="D84" s="247"/>
      <c r="E84" s="247"/>
    </row>
    <row r="85" spans="1:5" s="83" customFormat="1" ht="28.5" customHeight="1">
      <c r="A85" s="249"/>
      <c r="B85" s="104" t="s">
        <v>123</v>
      </c>
      <c r="C85" s="246"/>
      <c r="D85" s="247"/>
      <c r="E85" s="247"/>
    </row>
    <row r="86" spans="1:5" s="72" customFormat="1" ht="15.75">
      <c r="A86" s="245"/>
      <c r="B86" s="104">
        <v>85401</v>
      </c>
      <c r="C86" s="362" t="s">
        <v>125</v>
      </c>
      <c r="D86" s="251">
        <v>63180</v>
      </c>
      <c r="E86" s="251">
        <v>64536</v>
      </c>
    </row>
    <row r="87" spans="1:5" s="10" customFormat="1" ht="15.75">
      <c r="A87" s="249"/>
      <c r="B87" s="106" t="s">
        <v>124</v>
      </c>
      <c r="C87" s="362"/>
      <c r="D87" s="252"/>
      <c r="E87" s="252"/>
    </row>
    <row r="88" spans="1:5" s="72" customFormat="1" ht="15.75">
      <c r="A88" s="355" t="s">
        <v>127</v>
      </c>
      <c r="B88" s="356"/>
      <c r="C88" s="357"/>
      <c r="D88" s="253">
        <f>SUM(D86)</f>
        <v>63180</v>
      </c>
      <c r="E88" s="253">
        <f>SUM(E86)</f>
        <v>64536</v>
      </c>
    </row>
    <row r="89" spans="1:5" s="72" customFormat="1" ht="15.75">
      <c r="A89" s="363" t="s">
        <v>246</v>
      </c>
      <c r="B89" s="364"/>
      <c r="C89" s="365"/>
      <c r="D89" s="253">
        <f>SUM(D92,D94,D96)</f>
        <v>5073259</v>
      </c>
      <c r="E89" s="253">
        <f>SUM(E92,E94,E96)</f>
        <v>4812112</v>
      </c>
    </row>
    <row r="90" spans="1:5" s="83" customFormat="1" ht="15.75">
      <c r="A90" s="245" t="s">
        <v>15</v>
      </c>
      <c r="B90" s="257">
        <v>758</v>
      </c>
      <c r="C90" s="105"/>
      <c r="D90" s="263"/>
      <c r="E90" s="247"/>
    </row>
    <row r="91" spans="1:5" s="83" customFormat="1" ht="15.75">
      <c r="A91" s="249"/>
      <c r="B91" s="257" t="s">
        <v>98</v>
      </c>
      <c r="C91" s="105"/>
      <c r="D91" s="263"/>
      <c r="E91" s="247"/>
    </row>
    <row r="92" spans="1:5" s="72" customFormat="1" ht="15.75">
      <c r="A92" s="245"/>
      <c r="B92" s="257">
        <v>75801</v>
      </c>
      <c r="C92" s="353" t="s">
        <v>204</v>
      </c>
      <c r="D92" s="264">
        <v>3176934</v>
      </c>
      <c r="E92" s="251">
        <v>2987993</v>
      </c>
    </row>
    <row r="93" spans="1:5" s="10" customFormat="1" ht="30">
      <c r="A93" s="249"/>
      <c r="B93" s="242" t="s">
        <v>200</v>
      </c>
      <c r="C93" s="353"/>
      <c r="D93" s="265"/>
      <c r="E93" s="252"/>
    </row>
    <row r="94" spans="1:5" s="72" customFormat="1" ht="15.75">
      <c r="A94" s="245"/>
      <c r="B94" s="257">
        <v>75807</v>
      </c>
      <c r="C94" s="353" t="s">
        <v>204</v>
      </c>
      <c r="D94" s="264">
        <v>1720326</v>
      </c>
      <c r="E94" s="251">
        <v>1587775</v>
      </c>
    </row>
    <row r="95" spans="1:5" s="10" customFormat="1" ht="15.75">
      <c r="A95" s="249"/>
      <c r="B95" s="242" t="s">
        <v>182</v>
      </c>
      <c r="C95" s="353"/>
      <c r="D95" s="265"/>
      <c r="E95" s="252"/>
    </row>
    <row r="96" spans="1:5" s="10" customFormat="1" ht="15.75">
      <c r="A96" s="249"/>
      <c r="B96" s="261">
        <v>75831</v>
      </c>
      <c r="C96" s="254"/>
      <c r="D96" s="251">
        <v>175999</v>
      </c>
      <c r="E96" s="251">
        <v>236344</v>
      </c>
    </row>
    <row r="97" spans="1:5" s="72" customFormat="1" ht="15.75">
      <c r="A97" s="245"/>
      <c r="B97" s="262" t="s">
        <v>183</v>
      </c>
      <c r="C97" s="255" t="s">
        <v>99</v>
      </c>
      <c r="D97" s="264"/>
      <c r="E97" s="252"/>
    </row>
    <row r="98" spans="1:5" s="72" customFormat="1" ht="15.75">
      <c r="A98" s="355" t="s">
        <v>128</v>
      </c>
      <c r="B98" s="369"/>
      <c r="C98" s="370"/>
      <c r="D98" s="253">
        <f>SUM(D92,D94,D96)</f>
        <v>5073259</v>
      </c>
      <c r="E98" s="253">
        <f>SUM(E92,E94,E96)</f>
        <v>4812112</v>
      </c>
    </row>
    <row r="99" spans="1:5" s="72" customFormat="1" ht="15.75">
      <c r="A99" s="363" t="s">
        <v>297</v>
      </c>
      <c r="B99" s="364"/>
      <c r="C99" s="365"/>
      <c r="D99" s="253">
        <f>SUM(D104,D109,D118)</f>
        <v>957316</v>
      </c>
      <c r="E99" s="253">
        <f>SUM(E104,E109,E118)</f>
        <v>1369601</v>
      </c>
    </row>
    <row r="100" spans="1:5" s="10" customFormat="1" ht="15.75">
      <c r="A100" s="245" t="s">
        <v>15</v>
      </c>
      <c r="B100" s="257">
        <v>750</v>
      </c>
      <c r="C100" s="254"/>
      <c r="D100" s="252"/>
      <c r="E100" s="252"/>
    </row>
    <row r="101" spans="1:5" s="10" customFormat="1" ht="15.75">
      <c r="A101" s="249"/>
      <c r="B101" s="257" t="s">
        <v>78</v>
      </c>
      <c r="C101" s="254"/>
      <c r="D101" s="252"/>
      <c r="E101" s="252"/>
    </row>
    <row r="102" spans="1:5" s="10" customFormat="1" ht="15.75">
      <c r="A102" s="249"/>
      <c r="B102" s="257">
        <v>75011</v>
      </c>
      <c r="C102" s="353" t="s">
        <v>93</v>
      </c>
      <c r="D102" s="251">
        <v>37830</v>
      </c>
      <c r="E102" s="251">
        <v>38840</v>
      </c>
    </row>
    <row r="103" spans="1:5" s="10" customFormat="1" ht="15.75">
      <c r="A103" s="249"/>
      <c r="B103" s="242" t="s">
        <v>234</v>
      </c>
      <c r="C103" s="353"/>
      <c r="D103" s="252"/>
      <c r="E103" s="252"/>
    </row>
    <row r="104" spans="1:5" s="84" customFormat="1" ht="15.75">
      <c r="A104" s="355" t="s">
        <v>79</v>
      </c>
      <c r="B104" s="356"/>
      <c r="C104" s="357"/>
      <c r="D104" s="253">
        <f>SUM(D102)</f>
        <v>37830</v>
      </c>
      <c r="E104" s="253">
        <f>SUM(E102)</f>
        <v>38840</v>
      </c>
    </row>
    <row r="105" spans="1:5" s="83" customFormat="1" ht="15.75">
      <c r="A105" s="245" t="s">
        <v>16</v>
      </c>
      <c r="B105" s="103">
        <v>751</v>
      </c>
      <c r="C105" s="246"/>
      <c r="D105" s="247"/>
      <c r="E105" s="247"/>
    </row>
    <row r="106" spans="1:5" s="83" customFormat="1" ht="28.5">
      <c r="A106" s="249"/>
      <c r="B106" s="104" t="s">
        <v>94</v>
      </c>
      <c r="C106" s="246"/>
      <c r="D106" s="247"/>
      <c r="E106" s="247"/>
    </row>
    <row r="107" spans="1:5" s="10" customFormat="1" ht="15.75">
      <c r="A107" s="249"/>
      <c r="B107" s="104">
        <v>75101</v>
      </c>
      <c r="C107" s="362" t="s">
        <v>294</v>
      </c>
      <c r="D107" s="251">
        <v>920</v>
      </c>
      <c r="E107" s="251">
        <v>1025</v>
      </c>
    </row>
    <row r="108" spans="1:5" s="10" customFormat="1" ht="30">
      <c r="A108" s="249"/>
      <c r="B108" s="106" t="s">
        <v>95</v>
      </c>
      <c r="C108" s="362"/>
      <c r="D108" s="252"/>
      <c r="E108" s="252"/>
    </row>
    <row r="109" spans="1:5" s="72" customFormat="1" ht="15.75">
      <c r="A109" s="355" t="s">
        <v>100</v>
      </c>
      <c r="B109" s="356"/>
      <c r="C109" s="357"/>
      <c r="D109" s="253">
        <f>SUM(D107)</f>
        <v>920</v>
      </c>
      <c r="E109" s="253">
        <f>SUM(E107)</f>
        <v>1025</v>
      </c>
    </row>
    <row r="110" spans="1:5" s="83" customFormat="1" ht="15.75">
      <c r="A110" s="245" t="s">
        <v>17</v>
      </c>
      <c r="B110" s="103">
        <v>852</v>
      </c>
      <c r="C110" s="246"/>
      <c r="D110" s="247"/>
      <c r="E110" s="247"/>
    </row>
    <row r="111" spans="1:5" s="83" customFormat="1" ht="15.75">
      <c r="A111" s="249"/>
      <c r="B111" s="104" t="s">
        <v>101</v>
      </c>
      <c r="C111" s="246"/>
      <c r="D111" s="247"/>
      <c r="E111" s="247"/>
    </row>
    <row r="112" spans="1:5" s="72" customFormat="1" ht="15.75">
      <c r="A112" s="245"/>
      <c r="B112" s="104">
        <v>85212</v>
      </c>
      <c r="C112" s="362" t="s">
        <v>270</v>
      </c>
      <c r="D112" s="251">
        <v>820000</v>
      </c>
      <c r="E112" s="251">
        <v>1225390</v>
      </c>
    </row>
    <row r="113" spans="1:5" s="10" customFormat="1" ht="30">
      <c r="A113" s="249"/>
      <c r="B113" s="105" t="s">
        <v>251</v>
      </c>
      <c r="C113" s="362"/>
      <c r="D113" s="252"/>
      <c r="E113" s="252"/>
    </row>
    <row r="114" spans="1:5" s="72" customFormat="1" ht="15.75">
      <c r="A114" s="245"/>
      <c r="B114" s="104">
        <v>85213</v>
      </c>
      <c r="C114" s="362" t="s">
        <v>270</v>
      </c>
      <c r="D114" s="251">
        <v>5572</v>
      </c>
      <c r="E114" s="251">
        <v>7000</v>
      </c>
    </row>
    <row r="115" spans="1:5" s="10" customFormat="1" ht="45">
      <c r="A115" s="249"/>
      <c r="B115" s="105" t="s">
        <v>298</v>
      </c>
      <c r="C115" s="362"/>
      <c r="D115" s="252"/>
      <c r="E115" s="252"/>
    </row>
    <row r="116" spans="1:5" s="72" customFormat="1" ht="15.75">
      <c r="A116" s="245"/>
      <c r="B116" s="104">
        <v>85214</v>
      </c>
      <c r="C116" s="362" t="s">
        <v>294</v>
      </c>
      <c r="D116" s="251">
        <v>92994</v>
      </c>
      <c r="E116" s="251">
        <v>97346</v>
      </c>
    </row>
    <row r="117" spans="1:5" s="10" customFormat="1" ht="30">
      <c r="A117" s="249"/>
      <c r="B117" s="105" t="s">
        <v>46</v>
      </c>
      <c r="C117" s="362"/>
      <c r="D117" s="252"/>
      <c r="E117" s="252"/>
    </row>
    <row r="118" spans="1:5" s="72" customFormat="1" ht="15.75">
      <c r="A118" s="355" t="s">
        <v>75</v>
      </c>
      <c r="B118" s="356"/>
      <c r="C118" s="357"/>
      <c r="D118" s="253">
        <f>SUM(D112,D114,D116)</f>
        <v>918566</v>
      </c>
      <c r="E118" s="253">
        <f>SUM(E112,E114,E116)</f>
        <v>1329736</v>
      </c>
    </row>
    <row r="119" spans="1:5" s="72" customFormat="1" ht="15.75">
      <c r="A119" s="363" t="s">
        <v>247</v>
      </c>
      <c r="B119" s="364"/>
      <c r="C119" s="365"/>
      <c r="D119" s="253">
        <f>SUM(D128,D130)</f>
        <v>77197</v>
      </c>
      <c r="E119" s="253">
        <f>SUM(E125,E132)</f>
        <v>117762</v>
      </c>
    </row>
    <row r="120" spans="1:5" s="83" customFormat="1" ht="15.75">
      <c r="A120" s="245" t="s">
        <v>15</v>
      </c>
      <c r="B120" s="104">
        <v>801</v>
      </c>
      <c r="C120" s="246"/>
      <c r="D120" s="247"/>
      <c r="E120" s="247"/>
    </row>
    <row r="121" spans="1:5" s="83" customFormat="1" ht="15.75">
      <c r="A121" s="249"/>
      <c r="B121" s="104" t="s">
        <v>122</v>
      </c>
      <c r="C121" s="246"/>
      <c r="D121" s="247"/>
      <c r="E121" s="247"/>
    </row>
    <row r="122" spans="1:5" s="72" customFormat="1" ht="15.75">
      <c r="A122" s="245"/>
      <c r="B122" s="104">
        <v>80101</v>
      </c>
      <c r="C122" s="353" t="s">
        <v>323</v>
      </c>
      <c r="D122" s="251">
        <v>10160</v>
      </c>
      <c r="E122" s="251">
        <v>10562</v>
      </c>
    </row>
    <row r="123" spans="1:5" s="10" customFormat="1" ht="15.75">
      <c r="A123" s="249"/>
      <c r="B123" s="105" t="s">
        <v>51</v>
      </c>
      <c r="C123" s="353"/>
      <c r="D123" s="252"/>
      <c r="E123" s="252"/>
    </row>
    <row r="124" spans="1:5" s="10" customFormat="1" ht="15.75">
      <c r="A124" s="249"/>
      <c r="B124" s="105"/>
      <c r="C124" s="354"/>
      <c r="D124" s="251"/>
      <c r="E124" s="251"/>
    </row>
    <row r="125" spans="1:5" s="72" customFormat="1" ht="15.75">
      <c r="A125" s="355" t="s">
        <v>52</v>
      </c>
      <c r="B125" s="356"/>
      <c r="C125" s="357"/>
      <c r="D125" s="253">
        <f>SUM(D121,D123)</f>
        <v>0</v>
      </c>
      <c r="E125" s="253">
        <f>SUM(E122)</f>
        <v>10562</v>
      </c>
    </row>
    <row r="126" spans="1:5" s="83" customFormat="1" ht="15.75">
      <c r="A126" s="245" t="s">
        <v>16</v>
      </c>
      <c r="B126" s="104">
        <v>852</v>
      </c>
      <c r="C126" s="246"/>
      <c r="D126" s="247"/>
      <c r="E126" s="247"/>
    </row>
    <row r="127" spans="1:5" s="83" customFormat="1" ht="15.75">
      <c r="A127" s="249"/>
      <c r="B127" s="104" t="s">
        <v>101</v>
      </c>
      <c r="C127" s="246"/>
      <c r="D127" s="247"/>
      <c r="E127" s="247"/>
    </row>
    <row r="128" spans="1:5" s="72" customFormat="1" ht="15.75">
      <c r="A128" s="245"/>
      <c r="B128" s="104">
        <v>85214</v>
      </c>
      <c r="C128" s="362" t="s">
        <v>293</v>
      </c>
      <c r="D128" s="251">
        <v>14000</v>
      </c>
      <c r="E128" s="251">
        <v>15400</v>
      </c>
    </row>
    <row r="129" spans="1:5" s="10" customFormat="1" ht="30">
      <c r="A129" s="249"/>
      <c r="B129" s="105" t="s">
        <v>46</v>
      </c>
      <c r="C129" s="362"/>
      <c r="D129" s="252"/>
      <c r="E129" s="252"/>
    </row>
    <row r="130" spans="1:5" s="72" customFormat="1" ht="15.75">
      <c r="A130" s="245"/>
      <c r="B130" s="104">
        <v>85219</v>
      </c>
      <c r="C130" s="362" t="s">
        <v>293</v>
      </c>
      <c r="D130" s="251">
        <v>63197</v>
      </c>
      <c r="E130" s="251">
        <v>91800</v>
      </c>
    </row>
    <row r="131" spans="1:5" s="10" customFormat="1" ht="15.75">
      <c r="A131" s="249"/>
      <c r="B131" s="105" t="s">
        <v>48</v>
      </c>
      <c r="C131" s="362"/>
      <c r="D131" s="252"/>
      <c r="E131" s="252"/>
    </row>
    <row r="132" spans="1:5" s="72" customFormat="1" ht="15.75">
      <c r="A132" s="355" t="s">
        <v>75</v>
      </c>
      <c r="B132" s="356"/>
      <c r="C132" s="357"/>
      <c r="D132" s="253">
        <f>SUM(D128,D130)</f>
        <v>77197</v>
      </c>
      <c r="E132" s="253">
        <f>SUM(E128,E130)</f>
        <v>107200</v>
      </c>
    </row>
    <row r="133" spans="1:5" s="72" customFormat="1" ht="15.75">
      <c r="A133" s="363" t="s">
        <v>248</v>
      </c>
      <c r="B133" s="364"/>
      <c r="C133" s="365"/>
      <c r="D133" s="253">
        <f>SUM(D149,D160)</f>
        <v>264000</v>
      </c>
      <c r="E133" s="253">
        <f>SUM(E144,E149,E155,E160)</f>
        <v>466323</v>
      </c>
    </row>
    <row r="134" spans="1:5" s="83" customFormat="1" ht="15.75">
      <c r="A134" s="245" t="s">
        <v>15</v>
      </c>
      <c r="B134" s="104">
        <v>801</v>
      </c>
      <c r="C134" s="246"/>
      <c r="D134" s="247"/>
      <c r="E134" s="247"/>
    </row>
    <row r="135" spans="1:5" s="83" customFormat="1" ht="15.75">
      <c r="A135" s="249"/>
      <c r="B135" s="104" t="s">
        <v>122</v>
      </c>
      <c r="C135" s="246"/>
      <c r="D135" s="247"/>
      <c r="E135" s="247"/>
    </row>
    <row r="136" spans="1:5" s="10" customFormat="1" ht="15.75">
      <c r="A136" s="249"/>
      <c r="B136" s="104">
        <v>80101</v>
      </c>
      <c r="C136" s="286"/>
      <c r="D136" s="251">
        <f>SUM(D137:D139)</f>
        <v>22000</v>
      </c>
      <c r="E136" s="251">
        <v>590</v>
      </c>
    </row>
    <row r="137" spans="1:5" s="72" customFormat="1" ht="15.75">
      <c r="A137" s="245"/>
      <c r="B137" s="105" t="s">
        <v>51</v>
      </c>
      <c r="C137" s="353" t="s">
        <v>325</v>
      </c>
      <c r="D137" s="251"/>
      <c r="E137" s="251"/>
    </row>
    <row r="138" spans="1:5" s="72" customFormat="1" ht="15.75">
      <c r="A138" s="245"/>
      <c r="B138" s="105"/>
      <c r="C138" s="358"/>
      <c r="D138" s="251"/>
      <c r="E138" s="251"/>
    </row>
    <row r="139" spans="1:5" s="10" customFormat="1" ht="15.75">
      <c r="A139" s="249"/>
      <c r="B139" s="104">
        <v>80104</v>
      </c>
      <c r="C139" s="286"/>
      <c r="D139" s="251">
        <f>SUM(D140:D141)</f>
        <v>22000</v>
      </c>
      <c r="E139" s="251">
        <v>6411</v>
      </c>
    </row>
    <row r="140" spans="1:5" s="72" customFormat="1" ht="15.75">
      <c r="A140" s="245"/>
      <c r="B140" s="105" t="s">
        <v>74</v>
      </c>
      <c r="C140" s="353" t="s">
        <v>325</v>
      </c>
      <c r="D140" s="251"/>
      <c r="E140" s="251"/>
    </row>
    <row r="141" spans="1:5" s="10" customFormat="1" ht="15.75">
      <c r="A141" s="249"/>
      <c r="B141" s="105"/>
      <c r="C141" s="358"/>
      <c r="D141" s="252">
        <v>22000</v>
      </c>
      <c r="E141" s="252"/>
    </row>
    <row r="142" spans="1:5" s="72" customFormat="1" ht="15.75">
      <c r="A142" s="245"/>
      <c r="B142" s="104">
        <v>80110</v>
      </c>
      <c r="C142" s="353" t="s">
        <v>325</v>
      </c>
      <c r="D142" s="251">
        <v>10160</v>
      </c>
      <c r="E142" s="251">
        <v>7611</v>
      </c>
    </row>
    <row r="143" spans="1:5" s="10" customFormat="1" ht="15.75">
      <c r="A143" s="249"/>
      <c r="B143" s="105" t="s">
        <v>324</v>
      </c>
      <c r="C143" s="353"/>
      <c r="D143" s="252"/>
      <c r="E143" s="252"/>
    </row>
    <row r="144" spans="1:5" s="72" customFormat="1" ht="15.75">
      <c r="A144" s="355" t="s">
        <v>52</v>
      </c>
      <c r="B144" s="356"/>
      <c r="C144" s="357"/>
      <c r="D144" s="253" t="e">
        <f>SUM(#REF!,D139)</f>
        <v>#REF!</v>
      </c>
      <c r="E144" s="253">
        <f>SUM(E136,E139,E142)</f>
        <v>14612</v>
      </c>
    </row>
    <row r="145" spans="1:5" s="83" customFormat="1" ht="15.75">
      <c r="A145" s="245" t="s">
        <v>16</v>
      </c>
      <c r="B145" s="103">
        <v>853</v>
      </c>
      <c r="C145" s="246"/>
      <c r="D145" s="247"/>
      <c r="E145" s="247"/>
    </row>
    <row r="146" spans="1:5" s="83" customFormat="1" ht="15.75">
      <c r="A146" s="249"/>
      <c r="B146" s="104" t="s">
        <v>103</v>
      </c>
      <c r="C146" s="246"/>
      <c r="D146" s="247"/>
      <c r="E146" s="247"/>
    </row>
    <row r="147" spans="1:5" s="72" customFormat="1" ht="15.75">
      <c r="A147" s="245"/>
      <c r="B147" s="104">
        <v>85333</v>
      </c>
      <c r="C147" s="353" t="s">
        <v>235</v>
      </c>
      <c r="D147" s="251">
        <v>164000</v>
      </c>
      <c r="E147" s="251">
        <v>150000</v>
      </c>
    </row>
    <row r="148" spans="1:5" s="10" customFormat="1" ht="15.75">
      <c r="A148" s="249"/>
      <c r="B148" s="106" t="s">
        <v>104</v>
      </c>
      <c r="C148" s="358"/>
      <c r="D148" s="252"/>
      <c r="E148" s="252"/>
    </row>
    <row r="149" spans="1:5" s="72" customFormat="1" ht="15.75">
      <c r="A149" s="355" t="s">
        <v>50</v>
      </c>
      <c r="B149" s="356"/>
      <c r="C149" s="357"/>
      <c r="D149" s="253">
        <f>SUM(D147)</f>
        <v>164000</v>
      </c>
      <c r="E149" s="253">
        <f>SUM(E147)</f>
        <v>150000</v>
      </c>
    </row>
    <row r="150" spans="1:5" s="83" customFormat="1" ht="15.75">
      <c r="A150" s="245" t="s">
        <v>17</v>
      </c>
      <c r="B150" s="104">
        <v>854</v>
      </c>
      <c r="C150" s="246"/>
      <c r="D150" s="247"/>
      <c r="E150" s="247"/>
    </row>
    <row r="151" spans="1:5" s="83" customFormat="1" ht="15.75">
      <c r="A151" s="249"/>
      <c r="B151" s="104" t="s">
        <v>123</v>
      </c>
      <c r="C151" s="246"/>
      <c r="D151" s="247"/>
      <c r="E151" s="247"/>
    </row>
    <row r="152" spans="1:5" s="10" customFormat="1" ht="15.75">
      <c r="A152" s="249"/>
      <c r="B152" s="104">
        <v>85401</v>
      </c>
      <c r="C152" s="286"/>
      <c r="D152" s="251">
        <f>SUM(D153:D154)</f>
        <v>22000</v>
      </c>
      <c r="E152" s="251">
        <v>1711</v>
      </c>
    </row>
    <row r="153" spans="1:5" s="72" customFormat="1" ht="15.75">
      <c r="A153" s="245"/>
      <c r="B153" s="105" t="s">
        <v>124</v>
      </c>
      <c r="C153" s="353" t="s">
        <v>325</v>
      </c>
      <c r="D153" s="251"/>
      <c r="E153" s="251"/>
    </row>
    <row r="154" spans="1:5" s="10" customFormat="1" ht="15.75">
      <c r="A154" s="249"/>
      <c r="B154" s="105"/>
      <c r="C154" s="358"/>
      <c r="D154" s="252">
        <v>22000</v>
      </c>
      <c r="E154" s="252"/>
    </row>
    <row r="155" spans="1:5" s="72" customFormat="1" ht="15.75">
      <c r="A155" s="355" t="s">
        <v>127</v>
      </c>
      <c r="B155" s="356"/>
      <c r="C155" s="357"/>
      <c r="D155" s="253" t="e">
        <f>SUM(#REF!,D152)</f>
        <v>#REF!</v>
      </c>
      <c r="E155" s="253">
        <f>SUM(E152)</f>
        <v>1711</v>
      </c>
    </row>
    <row r="156" spans="1:5" s="83" customFormat="1" ht="15.75">
      <c r="A156" s="245" t="s">
        <v>18</v>
      </c>
      <c r="B156" s="104">
        <v>900</v>
      </c>
      <c r="C156" s="246"/>
      <c r="D156" s="247"/>
      <c r="E156" s="247"/>
    </row>
    <row r="157" spans="1:5" s="83" customFormat="1" ht="15.75">
      <c r="A157" s="249"/>
      <c r="B157" s="104" t="s">
        <v>168</v>
      </c>
      <c r="C157" s="246"/>
      <c r="D157" s="247"/>
      <c r="E157" s="247"/>
    </row>
    <row r="158" spans="1:5" s="72" customFormat="1" ht="15.75">
      <c r="A158" s="245"/>
      <c r="B158" s="104">
        <v>90001</v>
      </c>
      <c r="C158" s="362" t="s">
        <v>292</v>
      </c>
      <c r="D158" s="251">
        <v>100000</v>
      </c>
      <c r="E158" s="251">
        <v>300000</v>
      </c>
    </row>
    <row r="159" spans="1:5" s="10" customFormat="1" ht="15.75">
      <c r="A159" s="249"/>
      <c r="B159" s="105" t="s">
        <v>53</v>
      </c>
      <c r="C159" s="362"/>
      <c r="D159" s="252"/>
      <c r="E159" s="252"/>
    </row>
    <row r="160" spans="1:5" s="72" customFormat="1" ht="15.75">
      <c r="A160" s="355" t="s">
        <v>252</v>
      </c>
      <c r="B160" s="356"/>
      <c r="C160" s="357"/>
      <c r="D160" s="253">
        <f>SUM(D158)</f>
        <v>100000</v>
      </c>
      <c r="E160" s="253">
        <f>SUM(E158)</f>
        <v>300000</v>
      </c>
    </row>
    <row r="161" spans="1:5" s="88" customFormat="1" ht="18.75">
      <c r="A161" s="359" t="s">
        <v>310</v>
      </c>
      <c r="B161" s="360"/>
      <c r="C161" s="361"/>
      <c r="D161" s="253">
        <f>SUM(D10,D89,D99,D119,D133)</f>
        <v>8282405</v>
      </c>
      <c r="E161" s="253">
        <f>SUM(E10,E89,E99,E119,E133)</f>
        <v>8870618</v>
      </c>
    </row>
    <row r="162" ht="15.75">
      <c r="B162" s="100"/>
    </row>
    <row r="163" ht="15.75">
      <c r="B163" s="100"/>
    </row>
    <row r="164" ht="15.75">
      <c r="B164" s="100"/>
    </row>
  </sheetData>
  <mergeCells count="62">
    <mergeCell ref="A88:C88"/>
    <mergeCell ref="A68:C68"/>
    <mergeCell ref="A63:C63"/>
    <mergeCell ref="A78:C78"/>
    <mergeCell ref="C81:C82"/>
    <mergeCell ref="C86:C87"/>
    <mergeCell ref="A40:C40"/>
    <mergeCell ref="A83:C83"/>
    <mergeCell ref="C71:C73"/>
    <mergeCell ref="C75:C76"/>
    <mergeCell ref="D2:E2"/>
    <mergeCell ref="D3:E3"/>
    <mergeCell ref="D4:E4"/>
    <mergeCell ref="D5:E5"/>
    <mergeCell ref="A109:C109"/>
    <mergeCell ref="A98:C98"/>
    <mergeCell ref="A6:E6"/>
    <mergeCell ref="B22:B24"/>
    <mergeCell ref="E7:E8"/>
    <mergeCell ref="A7:A8"/>
    <mergeCell ref="B7:B8"/>
    <mergeCell ref="C7:C8"/>
    <mergeCell ref="D7:D8"/>
    <mergeCell ref="B38:B39"/>
    <mergeCell ref="A89:C89"/>
    <mergeCell ref="A99:C99"/>
    <mergeCell ref="A104:C104"/>
    <mergeCell ref="C92:C93"/>
    <mergeCell ref="C22:C23"/>
    <mergeCell ref="A34:C34"/>
    <mergeCell ref="C27:C28"/>
    <mergeCell ref="A10:C10"/>
    <mergeCell ref="C116:C117"/>
    <mergeCell ref="C61:C62"/>
    <mergeCell ref="C59:C60"/>
    <mergeCell ref="A133:C133"/>
    <mergeCell ref="C112:C113"/>
    <mergeCell ref="C128:C129"/>
    <mergeCell ref="C130:C131"/>
    <mergeCell ref="A132:C132"/>
    <mergeCell ref="A119:C119"/>
    <mergeCell ref="C94:C95"/>
    <mergeCell ref="A161:C161"/>
    <mergeCell ref="A160:C160"/>
    <mergeCell ref="C158:C159"/>
    <mergeCell ref="C16:C17"/>
    <mergeCell ref="A18:C18"/>
    <mergeCell ref="C24:C25"/>
    <mergeCell ref="A118:C118"/>
    <mergeCell ref="C114:C115"/>
    <mergeCell ref="C102:C103"/>
    <mergeCell ref="C107:C108"/>
    <mergeCell ref="C122:C124"/>
    <mergeCell ref="A125:C125"/>
    <mergeCell ref="C140:C141"/>
    <mergeCell ref="A155:C155"/>
    <mergeCell ref="C137:C138"/>
    <mergeCell ref="C147:C148"/>
    <mergeCell ref="A149:C149"/>
    <mergeCell ref="A144:C144"/>
    <mergeCell ref="C142:C143"/>
    <mergeCell ref="C153:C154"/>
  </mergeCells>
  <printOptions/>
  <pageMargins left="0" right="0" top="0.3937007874015748" bottom="0.5905511811023623" header="0.3937007874015748" footer="0.3937007874015748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41"/>
  <sheetViews>
    <sheetView workbookViewId="0" topLeftCell="B326">
      <selection activeCell="K1" sqref="K1"/>
    </sheetView>
  </sheetViews>
  <sheetFormatPr defaultColWidth="9.00390625" defaultRowHeight="12.75"/>
  <cols>
    <col min="1" max="1" width="4.375" style="107" customWidth="1"/>
    <col min="2" max="2" width="34.125" style="93" customWidth="1"/>
    <col min="3" max="3" width="6.125" style="320" customWidth="1"/>
    <col min="4" max="4" width="8.875" style="306" customWidth="1"/>
    <col min="5" max="5" width="8.00390625" style="300" hidden="1" customWidth="1"/>
    <col min="6" max="6" width="12.125" style="111" customWidth="1"/>
    <col min="7" max="7" width="12.375" style="111" customWidth="1"/>
    <col min="8" max="8" width="13.00390625" style="111" customWidth="1"/>
    <col min="9" max="9" width="12.25390625" style="111" customWidth="1"/>
    <col min="10" max="10" width="8.75390625" style="111" customWidth="1"/>
    <col min="11" max="11" width="11.00390625" style="111" customWidth="1"/>
    <col min="12" max="12" width="11.75390625" style="111" customWidth="1"/>
    <col min="13" max="16384" width="9.125" style="1" customWidth="1"/>
  </cols>
  <sheetData>
    <row r="1" spans="2:12" ht="15" customHeight="1">
      <c r="B1" s="100"/>
      <c r="D1" s="305"/>
      <c r="E1" s="299"/>
      <c r="F1" s="100"/>
      <c r="G1" s="100"/>
      <c r="H1" s="100"/>
      <c r="I1" s="100"/>
      <c r="J1" s="100"/>
      <c r="K1" s="100"/>
      <c r="L1" s="100"/>
    </row>
    <row r="2" spans="1:12" s="34" customFormat="1" ht="15">
      <c r="A2" s="23"/>
      <c r="B2" s="108"/>
      <c r="C2" s="320"/>
      <c r="D2" s="306"/>
      <c r="E2" s="300"/>
      <c r="F2" s="109"/>
      <c r="G2" s="109"/>
      <c r="H2" s="109"/>
      <c r="I2" s="284" t="s">
        <v>241</v>
      </c>
      <c r="J2" s="109"/>
      <c r="K2" s="109"/>
      <c r="L2" s="109"/>
    </row>
    <row r="3" spans="1:14" s="34" customFormat="1" ht="15.75">
      <c r="A3" s="23"/>
      <c r="B3" s="108"/>
      <c r="C3" s="320"/>
      <c r="D3" s="306"/>
      <c r="E3" s="300"/>
      <c r="F3" s="109"/>
      <c r="G3" s="91"/>
      <c r="H3" s="109"/>
      <c r="I3" s="284" t="s">
        <v>305</v>
      </c>
      <c r="J3" s="109"/>
      <c r="K3" s="109"/>
      <c r="L3" s="109"/>
      <c r="N3" s="1"/>
    </row>
    <row r="4" spans="1:12" s="34" customFormat="1" ht="15">
      <c r="A4" s="23"/>
      <c r="B4" s="108"/>
      <c r="C4" s="320"/>
      <c r="D4" s="306"/>
      <c r="E4" s="300"/>
      <c r="F4" s="109"/>
      <c r="G4" s="109"/>
      <c r="H4" s="109"/>
      <c r="I4" s="284" t="s">
        <v>286</v>
      </c>
      <c r="J4" s="109"/>
      <c r="K4" s="109"/>
      <c r="L4" s="109"/>
    </row>
    <row r="5" spans="1:14" s="34" customFormat="1" ht="15.75">
      <c r="A5" s="23"/>
      <c r="B5" s="110"/>
      <c r="C5" s="320"/>
      <c r="D5" s="306"/>
      <c r="E5" s="300"/>
      <c r="F5" s="109"/>
      <c r="G5" s="109"/>
      <c r="H5" s="109"/>
      <c r="I5" s="284" t="s">
        <v>304</v>
      </c>
      <c r="J5" s="109"/>
      <c r="K5" s="109"/>
      <c r="L5" s="109"/>
      <c r="N5" s="1"/>
    </row>
    <row r="6" spans="1:14" s="2" customFormat="1" ht="16.5">
      <c r="A6" s="112"/>
      <c r="B6" s="396" t="s">
        <v>212</v>
      </c>
      <c r="C6" s="397"/>
      <c r="D6" s="397"/>
      <c r="E6" s="397"/>
      <c r="F6" s="397"/>
      <c r="G6" s="397"/>
      <c r="H6" s="397"/>
      <c r="I6" s="397"/>
      <c r="J6" s="112"/>
      <c r="K6" s="112"/>
      <c r="L6" s="112"/>
      <c r="N6" s="1"/>
    </row>
    <row r="7" spans="12:14" ht="15.75">
      <c r="L7" s="111" t="s">
        <v>4</v>
      </c>
      <c r="N7" s="34"/>
    </row>
    <row r="8" spans="1:14" s="23" customFormat="1" ht="15.75">
      <c r="A8" s="399" t="s">
        <v>1</v>
      </c>
      <c r="B8" s="399" t="s">
        <v>5</v>
      </c>
      <c r="C8" s="382" t="s">
        <v>6</v>
      </c>
      <c r="D8" s="383"/>
      <c r="E8" s="384"/>
      <c r="F8" s="379" t="s">
        <v>9</v>
      </c>
      <c r="G8" s="380"/>
      <c r="H8" s="380"/>
      <c r="I8" s="380"/>
      <c r="J8" s="380"/>
      <c r="K8" s="380"/>
      <c r="L8" s="381"/>
      <c r="N8" s="1"/>
    </row>
    <row r="9" spans="1:14" s="23" customFormat="1" ht="12.75">
      <c r="A9" s="400"/>
      <c r="B9" s="400"/>
      <c r="C9" s="385" t="s">
        <v>7</v>
      </c>
      <c r="D9" s="388" t="s">
        <v>8</v>
      </c>
      <c r="E9" s="388" t="s">
        <v>174</v>
      </c>
      <c r="F9" s="373" t="s">
        <v>189</v>
      </c>
      <c r="G9" s="379" t="s">
        <v>83</v>
      </c>
      <c r="H9" s="380"/>
      <c r="I9" s="380"/>
      <c r="J9" s="380"/>
      <c r="K9" s="398"/>
      <c r="L9" s="373" t="s">
        <v>194</v>
      </c>
      <c r="N9" s="34"/>
    </row>
    <row r="10" spans="1:14" s="24" customFormat="1" ht="15.75">
      <c r="A10" s="400"/>
      <c r="B10" s="400"/>
      <c r="C10" s="386"/>
      <c r="D10" s="389"/>
      <c r="E10" s="389"/>
      <c r="F10" s="374"/>
      <c r="G10" s="373" t="s">
        <v>190</v>
      </c>
      <c r="H10" s="376" t="s">
        <v>10</v>
      </c>
      <c r="I10" s="377"/>
      <c r="J10" s="377"/>
      <c r="K10" s="378"/>
      <c r="L10" s="374"/>
      <c r="N10" s="1"/>
    </row>
    <row r="11" spans="1:14" s="24" customFormat="1" ht="38.25">
      <c r="A11" s="401"/>
      <c r="B11" s="401"/>
      <c r="C11" s="387"/>
      <c r="D11" s="390"/>
      <c r="E11" s="390"/>
      <c r="F11" s="375"/>
      <c r="G11" s="375"/>
      <c r="H11" s="89" t="s">
        <v>193</v>
      </c>
      <c r="I11" s="89" t="s">
        <v>191</v>
      </c>
      <c r="J11" s="89" t="s">
        <v>192</v>
      </c>
      <c r="K11" s="89" t="s">
        <v>195</v>
      </c>
      <c r="L11" s="375"/>
      <c r="N11" s="34"/>
    </row>
    <row r="12" spans="1:14" s="326" customFormat="1" ht="10.5">
      <c r="A12" s="194">
        <v>1</v>
      </c>
      <c r="B12" s="113">
        <v>2</v>
      </c>
      <c r="C12" s="327">
        <v>3</v>
      </c>
      <c r="D12" s="330">
        <v>4</v>
      </c>
      <c r="E12" s="328"/>
      <c r="F12" s="114">
        <v>5</v>
      </c>
      <c r="G12" s="325">
        <v>6</v>
      </c>
      <c r="H12" s="114">
        <v>7</v>
      </c>
      <c r="I12" s="114">
        <v>8</v>
      </c>
      <c r="J12" s="114">
        <v>9</v>
      </c>
      <c r="K12" s="114">
        <v>10</v>
      </c>
      <c r="L12" s="114">
        <v>11</v>
      </c>
      <c r="N12" s="329"/>
    </row>
    <row r="13" spans="1:14" s="101" customFormat="1" ht="15.75">
      <c r="A13" s="193" t="s">
        <v>82</v>
      </c>
      <c r="B13" s="402" t="s">
        <v>81</v>
      </c>
      <c r="C13" s="403"/>
      <c r="D13" s="403"/>
      <c r="E13" s="404"/>
      <c r="F13" s="115">
        <f>SUM(G13+L13)</f>
        <v>9826721</v>
      </c>
      <c r="G13" s="116">
        <f aca="true" t="shared" si="0" ref="G13:L13">SUM(G14,G24,G39,G48,G53,G83,G94,G100,G103,G106,G172,G185,G217,G226,G243,G261,G282)</f>
        <v>6429721</v>
      </c>
      <c r="H13" s="116">
        <f t="shared" si="0"/>
        <v>4371587</v>
      </c>
      <c r="I13" s="116">
        <f t="shared" si="0"/>
        <v>0</v>
      </c>
      <c r="J13" s="116">
        <f t="shared" si="0"/>
        <v>95000</v>
      </c>
      <c r="K13" s="116">
        <f t="shared" si="0"/>
        <v>0</v>
      </c>
      <c r="L13" s="339">
        <f t="shared" si="0"/>
        <v>3397000</v>
      </c>
      <c r="N13" s="1"/>
    </row>
    <row r="14" spans="1:14" s="2" customFormat="1" ht="15.75">
      <c r="A14" s="104" t="s">
        <v>15</v>
      </c>
      <c r="B14" s="117" t="s">
        <v>107</v>
      </c>
      <c r="C14" s="118">
        <v>10</v>
      </c>
      <c r="D14" s="309"/>
      <c r="E14" s="301"/>
      <c r="F14" s="119">
        <f aca="true" t="shared" si="1" ref="F14:F23">SUM(G14+L14)</f>
        <v>6060</v>
      </c>
      <c r="G14" s="120">
        <f aca="true" t="shared" si="2" ref="G14:L14">SUM(G15,G18,G20)</f>
        <v>6060</v>
      </c>
      <c r="H14" s="120">
        <f t="shared" si="2"/>
        <v>0</v>
      </c>
      <c r="I14" s="120">
        <f t="shared" si="2"/>
        <v>0</v>
      </c>
      <c r="J14" s="120">
        <f t="shared" si="2"/>
        <v>0</v>
      </c>
      <c r="K14" s="120">
        <f t="shared" si="2"/>
        <v>0</v>
      </c>
      <c r="L14" s="121">
        <f t="shared" si="2"/>
        <v>0</v>
      </c>
      <c r="N14" s="1"/>
    </row>
    <row r="15" spans="1:12" s="204" customFormat="1" ht="15">
      <c r="A15" s="199"/>
      <c r="B15" s="213" t="s">
        <v>132</v>
      </c>
      <c r="C15" s="321"/>
      <c r="D15" s="215">
        <v>1018</v>
      </c>
      <c r="E15" s="242"/>
      <c r="F15" s="196">
        <f t="shared" si="1"/>
        <v>800</v>
      </c>
      <c r="G15" s="211">
        <f aca="true" t="shared" si="3" ref="G15:L15">SUM(G16:G17)</f>
        <v>800</v>
      </c>
      <c r="H15" s="211">
        <f t="shared" si="3"/>
        <v>0</v>
      </c>
      <c r="I15" s="211">
        <f t="shared" si="3"/>
        <v>0</v>
      </c>
      <c r="J15" s="211">
        <f t="shared" si="3"/>
        <v>0</v>
      </c>
      <c r="K15" s="211">
        <f t="shared" si="3"/>
        <v>0</v>
      </c>
      <c r="L15" s="218">
        <f t="shared" si="3"/>
        <v>0</v>
      </c>
    </row>
    <row r="16" spans="1:12" s="204" customFormat="1" ht="15" hidden="1">
      <c r="A16" s="199"/>
      <c r="B16" s="213" t="s">
        <v>129</v>
      </c>
      <c r="C16" s="321"/>
      <c r="D16" s="210"/>
      <c r="E16" s="242">
        <v>4210</v>
      </c>
      <c r="F16" s="196">
        <v>200</v>
      </c>
      <c r="G16" s="214">
        <v>200</v>
      </c>
      <c r="H16" s="212"/>
      <c r="I16" s="212"/>
      <c r="J16" s="212"/>
      <c r="K16" s="212"/>
      <c r="L16" s="209"/>
    </row>
    <row r="17" spans="1:12" s="204" customFormat="1" ht="15" hidden="1">
      <c r="A17" s="199"/>
      <c r="B17" s="213" t="s">
        <v>130</v>
      </c>
      <c r="C17" s="321"/>
      <c r="D17" s="210"/>
      <c r="E17" s="242">
        <v>4300</v>
      </c>
      <c r="F17" s="196">
        <v>800</v>
      </c>
      <c r="G17" s="214">
        <v>600</v>
      </c>
      <c r="H17" s="212"/>
      <c r="I17" s="212"/>
      <c r="J17" s="212"/>
      <c r="K17" s="212"/>
      <c r="L17" s="209"/>
    </row>
    <row r="18" spans="1:12" s="204" customFormat="1" ht="15">
      <c r="A18" s="199"/>
      <c r="B18" s="213" t="s">
        <v>44</v>
      </c>
      <c r="C18" s="321"/>
      <c r="D18" s="210">
        <v>1030</v>
      </c>
      <c r="E18" s="242"/>
      <c r="F18" s="196">
        <f t="shared" si="1"/>
        <v>1460</v>
      </c>
      <c r="G18" s="211">
        <f aca="true" t="shared" si="4" ref="G18:L18">SUM(G19:G19)</f>
        <v>1460</v>
      </c>
      <c r="H18" s="211">
        <f t="shared" si="4"/>
        <v>0</v>
      </c>
      <c r="I18" s="211">
        <f t="shared" si="4"/>
        <v>0</v>
      </c>
      <c r="J18" s="211">
        <f t="shared" si="4"/>
        <v>0</v>
      </c>
      <c r="K18" s="211">
        <f t="shared" si="4"/>
        <v>0</v>
      </c>
      <c r="L18" s="218">
        <f t="shared" si="4"/>
        <v>0</v>
      </c>
    </row>
    <row r="19" spans="1:12" s="74" customFormat="1" ht="45" hidden="1">
      <c r="A19" s="105"/>
      <c r="B19" s="241" t="s">
        <v>188</v>
      </c>
      <c r="C19" s="314"/>
      <c r="D19" s="210"/>
      <c r="E19" s="242">
        <v>2850</v>
      </c>
      <c r="F19" s="122">
        <f t="shared" si="1"/>
        <v>1460</v>
      </c>
      <c r="G19" s="243">
        <v>1460</v>
      </c>
      <c r="H19" s="244"/>
      <c r="I19" s="244"/>
      <c r="J19" s="244"/>
      <c r="K19" s="244"/>
      <c r="L19" s="152"/>
    </row>
    <row r="20" spans="1:18" s="204" customFormat="1" ht="15">
      <c r="A20" s="199"/>
      <c r="B20" s="213" t="s">
        <v>114</v>
      </c>
      <c r="C20" s="321"/>
      <c r="D20" s="210">
        <v>1095</v>
      </c>
      <c r="E20" s="242"/>
      <c r="F20" s="196">
        <f t="shared" si="1"/>
        <v>3800</v>
      </c>
      <c r="G20" s="211">
        <f aca="true" t="shared" si="5" ref="G20:L20">SUM(G21:G23)</f>
        <v>3800</v>
      </c>
      <c r="H20" s="211">
        <f t="shared" si="5"/>
        <v>0</v>
      </c>
      <c r="I20" s="211">
        <f t="shared" si="5"/>
        <v>0</v>
      </c>
      <c r="J20" s="211">
        <f t="shared" si="5"/>
        <v>0</v>
      </c>
      <c r="K20" s="211">
        <f t="shared" si="5"/>
        <v>0</v>
      </c>
      <c r="L20" s="218">
        <f t="shared" si="5"/>
        <v>0</v>
      </c>
      <c r="P20" s="198"/>
      <c r="Q20" s="205"/>
      <c r="R20" s="205"/>
    </row>
    <row r="21" spans="1:18" ht="15.75" hidden="1">
      <c r="A21" s="87"/>
      <c r="B21" s="125" t="s">
        <v>129</v>
      </c>
      <c r="C21" s="314"/>
      <c r="D21" s="210"/>
      <c r="E21" s="242">
        <v>4210</v>
      </c>
      <c r="F21" s="196">
        <f t="shared" si="1"/>
        <v>300</v>
      </c>
      <c r="G21" s="126">
        <v>300</v>
      </c>
      <c r="H21" s="123"/>
      <c r="I21" s="123"/>
      <c r="J21" s="123"/>
      <c r="K21" s="123"/>
      <c r="L21" s="124"/>
      <c r="P21" s="38"/>
      <c r="Q21" s="37"/>
      <c r="R21" s="37"/>
    </row>
    <row r="22" spans="1:18" ht="15.75" hidden="1">
      <c r="A22" s="87"/>
      <c r="B22" s="125" t="s">
        <v>130</v>
      </c>
      <c r="C22" s="314"/>
      <c r="D22" s="201"/>
      <c r="E22" s="75">
        <v>4300</v>
      </c>
      <c r="F22" s="196">
        <f t="shared" si="1"/>
        <v>2000</v>
      </c>
      <c r="G22" s="126">
        <v>2000</v>
      </c>
      <c r="H22" s="123"/>
      <c r="I22" s="123"/>
      <c r="J22" s="123"/>
      <c r="K22" s="123"/>
      <c r="L22" s="124"/>
      <c r="P22" s="38"/>
      <c r="Q22" s="37"/>
      <c r="R22" s="37"/>
    </row>
    <row r="23" spans="1:18" ht="15.75" hidden="1">
      <c r="A23" s="87"/>
      <c r="B23" s="125" t="s">
        <v>131</v>
      </c>
      <c r="C23" s="314"/>
      <c r="D23" s="201"/>
      <c r="E23" s="75">
        <v>4430</v>
      </c>
      <c r="F23" s="196">
        <f t="shared" si="1"/>
        <v>1500</v>
      </c>
      <c r="G23" s="126">
        <v>1500</v>
      </c>
      <c r="H23" s="123"/>
      <c r="I23" s="123"/>
      <c r="J23" s="123"/>
      <c r="K23" s="123"/>
      <c r="L23" s="124"/>
      <c r="P23" s="38"/>
      <c r="Q23" s="37"/>
      <c r="R23" s="37"/>
    </row>
    <row r="24" spans="1:18" s="2" customFormat="1" ht="31.5">
      <c r="A24" s="98" t="s">
        <v>16</v>
      </c>
      <c r="B24" s="127" t="s">
        <v>105</v>
      </c>
      <c r="C24" s="177">
        <v>400</v>
      </c>
      <c r="D24" s="310"/>
      <c r="E24" s="102"/>
      <c r="F24" s="128">
        <f aca="true" t="shared" si="6" ref="F24:F82">SUM(G24+L24)</f>
        <v>203083</v>
      </c>
      <c r="G24" s="129">
        <f aca="true" t="shared" si="7" ref="G24:L24">SUM(G25)</f>
        <v>183083</v>
      </c>
      <c r="H24" s="129">
        <f t="shared" si="7"/>
        <v>115900</v>
      </c>
      <c r="I24" s="129">
        <f t="shared" si="7"/>
        <v>0</v>
      </c>
      <c r="J24" s="129">
        <f t="shared" si="7"/>
        <v>0</v>
      </c>
      <c r="K24" s="129">
        <f t="shared" si="7"/>
        <v>0</v>
      </c>
      <c r="L24" s="129">
        <f t="shared" si="7"/>
        <v>20000</v>
      </c>
      <c r="P24" s="76"/>
      <c r="Q24" s="40"/>
      <c r="R24" s="40"/>
    </row>
    <row r="25" spans="1:18" s="204" customFormat="1" ht="15">
      <c r="A25" s="199"/>
      <c r="B25" s="200" t="s">
        <v>106</v>
      </c>
      <c r="C25" s="316"/>
      <c r="D25" s="201">
        <v>40002</v>
      </c>
      <c r="E25" s="75"/>
      <c r="F25" s="202">
        <f t="shared" si="6"/>
        <v>203083</v>
      </c>
      <c r="G25" s="203">
        <f aca="true" t="shared" si="8" ref="G25:L25">SUM(G27:G38)</f>
        <v>183083</v>
      </c>
      <c r="H25" s="203">
        <f t="shared" si="8"/>
        <v>115900</v>
      </c>
      <c r="I25" s="203">
        <f t="shared" si="8"/>
        <v>0</v>
      </c>
      <c r="J25" s="203">
        <f t="shared" si="8"/>
        <v>0</v>
      </c>
      <c r="K25" s="203">
        <f t="shared" si="8"/>
        <v>0</v>
      </c>
      <c r="L25" s="203">
        <f t="shared" si="8"/>
        <v>20000</v>
      </c>
      <c r="P25" s="198"/>
      <c r="Q25" s="205"/>
      <c r="R25" s="205"/>
    </row>
    <row r="26" spans="1:18" ht="25.5" hidden="1">
      <c r="A26" s="87"/>
      <c r="B26" s="131" t="s">
        <v>133</v>
      </c>
      <c r="C26" s="130"/>
      <c r="D26" s="201"/>
      <c r="E26" s="75">
        <v>3020</v>
      </c>
      <c r="F26" s="132">
        <f t="shared" si="6"/>
        <v>1500</v>
      </c>
      <c r="G26" s="133">
        <v>1500</v>
      </c>
      <c r="H26" s="134"/>
      <c r="I26" s="124"/>
      <c r="J26" s="134"/>
      <c r="K26" s="124"/>
      <c r="L26" s="124"/>
      <c r="P26" s="38"/>
      <c r="Q26" s="37"/>
      <c r="R26" s="37"/>
    </row>
    <row r="27" spans="1:18" ht="15.75" hidden="1">
      <c r="A27" s="87"/>
      <c r="B27" s="131" t="s">
        <v>134</v>
      </c>
      <c r="C27" s="130"/>
      <c r="D27" s="201"/>
      <c r="E27" s="75">
        <v>4010</v>
      </c>
      <c r="F27" s="132">
        <f t="shared" si="6"/>
        <v>90000</v>
      </c>
      <c r="G27" s="133">
        <v>90000</v>
      </c>
      <c r="H27" s="133">
        <v>90000</v>
      </c>
      <c r="I27" s="124"/>
      <c r="J27" s="134"/>
      <c r="K27" s="124"/>
      <c r="L27" s="124"/>
      <c r="P27" s="38"/>
      <c r="Q27" s="37"/>
      <c r="R27" s="37"/>
    </row>
    <row r="28" spans="1:18" ht="15.75" hidden="1">
      <c r="A28" s="87"/>
      <c r="B28" s="131" t="s">
        <v>135</v>
      </c>
      <c r="C28" s="130"/>
      <c r="D28" s="201"/>
      <c r="E28" s="75">
        <v>4040</v>
      </c>
      <c r="F28" s="132">
        <f t="shared" si="6"/>
        <v>6800</v>
      </c>
      <c r="G28" s="133">
        <v>6800</v>
      </c>
      <c r="H28" s="133">
        <v>6800</v>
      </c>
      <c r="I28" s="124"/>
      <c r="J28" s="134"/>
      <c r="K28" s="124"/>
      <c r="L28" s="124"/>
      <c r="P28" s="38"/>
      <c r="Q28" s="37"/>
      <c r="R28" s="37"/>
    </row>
    <row r="29" spans="1:12" ht="15.75" hidden="1">
      <c r="A29" s="87"/>
      <c r="B29" s="131" t="s">
        <v>136</v>
      </c>
      <c r="C29" s="130"/>
      <c r="D29" s="201"/>
      <c r="E29" s="75">
        <v>4110</v>
      </c>
      <c r="F29" s="132">
        <f t="shared" si="6"/>
        <v>16700</v>
      </c>
      <c r="G29" s="133">
        <v>16700</v>
      </c>
      <c r="H29" s="133">
        <v>16700</v>
      </c>
      <c r="I29" s="124"/>
      <c r="J29" s="134"/>
      <c r="K29" s="124"/>
      <c r="L29" s="124"/>
    </row>
    <row r="30" spans="1:12" ht="15.75" hidden="1">
      <c r="A30" s="87"/>
      <c r="B30" s="131" t="s">
        <v>137</v>
      </c>
      <c r="C30" s="130"/>
      <c r="D30" s="201"/>
      <c r="E30" s="75">
        <v>4120</v>
      </c>
      <c r="F30" s="132">
        <f t="shared" si="6"/>
        <v>2400</v>
      </c>
      <c r="G30" s="133">
        <v>2400</v>
      </c>
      <c r="H30" s="133">
        <v>2400</v>
      </c>
      <c r="I30" s="124"/>
      <c r="J30" s="134"/>
      <c r="K30" s="124"/>
      <c r="L30" s="124"/>
    </row>
    <row r="31" spans="1:12" ht="15.75" hidden="1">
      <c r="A31" s="87"/>
      <c r="B31" s="131" t="s">
        <v>129</v>
      </c>
      <c r="C31" s="130"/>
      <c r="D31" s="217"/>
      <c r="E31" s="75">
        <v>4210</v>
      </c>
      <c r="F31" s="132">
        <f t="shared" si="6"/>
        <v>10000</v>
      </c>
      <c r="G31" s="133">
        <v>10000</v>
      </c>
      <c r="H31" s="134"/>
      <c r="I31" s="124"/>
      <c r="J31" s="134"/>
      <c r="K31" s="124"/>
      <c r="L31" s="124"/>
    </row>
    <row r="32" spans="1:12" ht="15.75" hidden="1">
      <c r="A32" s="87"/>
      <c r="B32" s="131" t="s">
        <v>138</v>
      </c>
      <c r="C32" s="130"/>
      <c r="D32" s="217"/>
      <c r="E32" s="75">
        <v>4260</v>
      </c>
      <c r="F32" s="132">
        <f t="shared" si="6"/>
        <v>17000</v>
      </c>
      <c r="G32" s="133">
        <v>17000</v>
      </c>
      <c r="H32" s="134"/>
      <c r="I32" s="124"/>
      <c r="J32" s="134"/>
      <c r="K32" s="124"/>
      <c r="L32" s="124"/>
    </row>
    <row r="33" spans="1:12" ht="15.75" hidden="1">
      <c r="A33" s="87"/>
      <c r="B33" s="131" t="s">
        <v>139</v>
      </c>
      <c r="C33" s="130"/>
      <c r="D33" s="217"/>
      <c r="E33" s="153">
        <v>4270</v>
      </c>
      <c r="F33" s="132">
        <f t="shared" si="6"/>
        <v>10000</v>
      </c>
      <c r="G33" s="133">
        <v>10000</v>
      </c>
      <c r="H33" s="134"/>
      <c r="I33" s="124"/>
      <c r="J33" s="134"/>
      <c r="K33" s="124"/>
      <c r="L33" s="124"/>
    </row>
    <row r="34" spans="1:12" ht="15.75" hidden="1">
      <c r="A34" s="87"/>
      <c r="B34" s="131" t="s">
        <v>130</v>
      </c>
      <c r="C34" s="130"/>
      <c r="D34" s="217"/>
      <c r="E34" s="153">
        <v>4300</v>
      </c>
      <c r="F34" s="132">
        <v>1500</v>
      </c>
      <c r="G34" s="133">
        <v>15000</v>
      </c>
      <c r="H34" s="134"/>
      <c r="I34" s="124"/>
      <c r="J34" s="134"/>
      <c r="K34" s="124"/>
      <c r="L34" s="124"/>
    </row>
    <row r="35" spans="1:12" ht="15.75" hidden="1">
      <c r="A35" s="87"/>
      <c r="B35" s="131" t="s">
        <v>140</v>
      </c>
      <c r="C35" s="130"/>
      <c r="D35" s="217"/>
      <c r="E35" s="153">
        <v>4410</v>
      </c>
      <c r="F35" s="132">
        <f t="shared" si="6"/>
        <v>3700</v>
      </c>
      <c r="G35" s="133">
        <v>3700</v>
      </c>
      <c r="H35" s="134"/>
      <c r="I35" s="124"/>
      <c r="J35" s="134"/>
      <c r="K35" s="124"/>
      <c r="L35" s="124"/>
    </row>
    <row r="36" spans="1:12" ht="15.75" hidden="1">
      <c r="A36" s="87"/>
      <c r="B36" s="131" t="s">
        <v>131</v>
      </c>
      <c r="C36" s="130"/>
      <c r="D36" s="217"/>
      <c r="E36" s="153">
        <v>4430</v>
      </c>
      <c r="F36" s="132">
        <f t="shared" si="6"/>
        <v>8000</v>
      </c>
      <c r="G36" s="133">
        <v>8000</v>
      </c>
      <c r="H36" s="134"/>
      <c r="I36" s="124"/>
      <c r="J36" s="134"/>
      <c r="K36" s="124"/>
      <c r="L36" s="124"/>
    </row>
    <row r="37" spans="1:12" ht="25.5" hidden="1">
      <c r="A37" s="87"/>
      <c r="B37" s="131" t="s">
        <v>141</v>
      </c>
      <c r="C37" s="130"/>
      <c r="D37" s="217"/>
      <c r="E37" s="153">
        <v>4440</v>
      </c>
      <c r="F37" s="132">
        <v>3478</v>
      </c>
      <c r="G37" s="133">
        <v>3483</v>
      </c>
      <c r="H37" s="134"/>
      <c r="I37" s="124"/>
      <c r="J37" s="134"/>
      <c r="K37" s="124"/>
      <c r="L37" s="124"/>
    </row>
    <row r="38" spans="1:12" ht="15.75" hidden="1">
      <c r="A38" s="99"/>
      <c r="B38" s="135"/>
      <c r="C38" s="315"/>
      <c r="D38" s="308"/>
      <c r="E38" s="302">
        <v>6060</v>
      </c>
      <c r="F38" s="136">
        <f t="shared" si="6"/>
        <v>20000</v>
      </c>
      <c r="G38" s="137"/>
      <c r="H38" s="138"/>
      <c r="I38" s="139"/>
      <c r="J38" s="138"/>
      <c r="K38" s="139"/>
      <c r="L38" s="139">
        <v>20000</v>
      </c>
    </row>
    <row r="39" spans="1:12" s="2" customFormat="1" ht="15.75">
      <c r="A39" s="98" t="s">
        <v>17</v>
      </c>
      <c r="B39" s="127" t="s">
        <v>143</v>
      </c>
      <c r="C39" s="177">
        <v>600</v>
      </c>
      <c r="D39" s="310"/>
      <c r="E39" s="102"/>
      <c r="F39" s="128">
        <f aca="true" t="shared" si="9" ref="F39:L39">SUM(F40,F45)</f>
        <v>330000</v>
      </c>
      <c r="G39" s="128">
        <f t="shared" si="9"/>
        <v>230000</v>
      </c>
      <c r="H39" s="128">
        <f t="shared" si="9"/>
        <v>0</v>
      </c>
      <c r="I39" s="128">
        <f t="shared" si="9"/>
        <v>0</v>
      </c>
      <c r="J39" s="128">
        <f t="shared" si="9"/>
        <v>0</v>
      </c>
      <c r="K39" s="128">
        <f t="shared" si="9"/>
        <v>0</v>
      </c>
      <c r="L39" s="341">
        <f t="shared" si="9"/>
        <v>100000</v>
      </c>
    </row>
    <row r="40" spans="1:12" s="204" customFormat="1" ht="15">
      <c r="A40" s="199"/>
      <c r="B40" s="200" t="s">
        <v>146</v>
      </c>
      <c r="C40" s="316"/>
      <c r="D40" s="201">
        <v>60016</v>
      </c>
      <c r="E40" s="75"/>
      <c r="F40" s="202">
        <f t="shared" si="6"/>
        <v>230000</v>
      </c>
      <c r="G40" s="203">
        <f aca="true" t="shared" si="10" ref="G40:L40">SUM(G41:G44)</f>
        <v>130000</v>
      </c>
      <c r="H40" s="203">
        <f t="shared" si="10"/>
        <v>0</v>
      </c>
      <c r="I40" s="203">
        <f t="shared" si="10"/>
        <v>0</v>
      </c>
      <c r="J40" s="203">
        <f t="shared" si="10"/>
        <v>0</v>
      </c>
      <c r="K40" s="203">
        <f t="shared" si="10"/>
        <v>0</v>
      </c>
      <c r="L40" s="203">
        <f t="shared" si="10"/>
        <v>100000</v>
      </c>
    </row>
    <row r="41" spans="1:12" ht="15.75" hidden="1">
      <c r="A41" s="87"/>
      <c r="B41" s="131" t="s">
        <v>129</v>
      </c>
      <c r="C41" s="130"/>
      <c r="D41" s="201"/>
      <c r="E41" s="75">
        <v>4210</v>
      </c>
      <c r="F41" s="132">
        <f t="shared" si="6"/>
        <v>40000</v>
      </c>
      <c r="G41" s="133">
        <v>40000</v>
      </c>
      <c r="H41" s="134"/>
      <c r="I41" s="124"/>
      <c r="J41" s="134"/>
      <c r="K41" s="124"/>
      <c r="L41" s="124"/>
    </row>
    <row r="42" spans="1:12" ht="15.75" hidden="1">
      <c r="A42" s="87"/>
      <c r="B42" s="131" t="s">
        <v>139</v>
      </c>
      <c r="C42" s="130"/>
      <c r="D42" s="201"/>
      <c r="E42" s="75">
        <v>4270</v>
      </c>
      <c r="F42" s="132">
        <f t="shared" si="6"/>
        <v>20000</v>
      </c>
      <c r="G42" s="133">
        <v>20000</v>
      </c>
      <c r="H42" s="134"/>
      <c r="I42" s="124"/>
      <c r="J42" s="134"/>
      <c r="K42" s="124"/>
      <c r="L42" s="124"/>
    </row>
    <row r="43" spans="1:12" ht="15.75" hidden="1">
      <c r="A43" s="87"/>
      <c r="B43" s="131" t="s">
        <v>130</v>
      </c>
      <c r="C43" s="130"/>
      <c r="D43" s="201"/>
      <c r="E43" s="75">
        <v>4300</v>
      </c>
      <c r="F43" s="132">
        <f t="shared" si="6"/>
        <v>70000</v>
      </c>
      <c r="G43" s="133">
        <v>70000</v>
      </c>
      <c r="H43" s="134"/>
      <c r="I43" s="124"/>
      <c r="J43" s="134"/>
      <c r="K43" s="124"/>
      <c r="L43" s="124"/>
    </row>
    <row r="44" spans="1:12" ht="15.75" hidden="1">
      <c r="A44" s="87"/>
      <c r="B44" s="131"/>
      <c r="C44" s="130"/>
      <c r="D44" s="201"/>
      <c r="E44" s="75">
        <v>6050</v>
      </c>
      <c r="F44" s="132">
        <f t="shared" si="6"/>
        <v>100000</v>
      </c>
      <c r="G44" s="133"/>
      <c r="H44" s="134"/>
      <c r="I44" s="124"/>
      <c r="J44" s="134"/>
      <c r="K44" s="124"/>
      <c r="L44" s="124">
        <v>100000</v>
      </c>
    </row>
    <row r="45" spans="1:12" ht="15.75">
      <c r="A45" s="87"/>
      <c r="B45" s="200" t="s">
        <v>114</v>
      </c>
      <c r="C45" s="130"/>
      <c r="D45" s="201">
        <v>60095</v>
      </c>
      <c r="E45" s="75"/>
      <c r="F45" s="202">
        <f t="shared" si="6"/>
        <v>100000</v>
      </c>
      <c r="G45" s="203">
        <f aca="true" t="shared" si="11" ref="G45:L45">SUM(G46:G47)</f>
        <v>100000</v>
      </c>
      <c r="H45" s="203">
        <f t="shared" si="11"/>
        <v>0</v>
      </c>
      <c r="I45" s="203">
        <f t="shared" si="11"/>
        <v>0</v>
      </c>
      <c r="J45" s="203">
        <f t="shared" si="11"/>
        <v>0</v>
      </c>
      <c r="K45" s="203">
        <f t="shared" si="11"/>
        <v>0</v>
      </c>
      <c r="L45" s="203">
        <f t="shared" si="11"/>
        <v>0</v>
      </c>
    </row>
    <row r="46" spans="1:12" ht="15.75" hidden="1">
      <c r="A46" s="87"/>
      <c r="B46" s="131" t="s">
        <v>129</v>
      </c>
      <c r="C46" s="130"/>
      <c r="D46" s="201"/>
      <c r="E46" s="75">
        <v>4210</v>
      </c>
      <c r="F46" s="132">
        <f t="shared" si="6"/>
        <v>50000</v>
      </c>
      <c r="G46" s="133">
        <v>50000</v>
      </c>
      <c r="H46" s="134"/>
      <c r="I46" s="124"/>
      <c r="J46" s="134"/>
      <c r="K46" s="124"/>
      <c r="L46" s="124"/>
    </row>
    <row r="47" spans="1:12" ht="15.75" hidden="1">
      <c r="A47" s="99"/>
      <c r="B47" s="135" t="s">
        <v>130</v>
      </c>
      <c r="C47" s="315"/>
      <c r="D47" s="298"/>
      <c r="E47" s="142">
        <v>4300</v>
      </c>
      <c r="F47" s="136">
        <f t="shared" si="6"/>
        <v>50000</v>
      </c>
      <c r="G47" s="137">
        <v>50000</v>
      </c>
      <c r="H47" s="138"/>
      <c r="I47" s="139"/>
      <c r="J47" s="138"/>
      <c r="K47" s="139"/>
      <c r="L47" s="139"/>
    </row>
    <row r="48" spans="1:12" s="2" customFormat="1" ht="15.75">
      <c r="A48" s="98" t="s">
        <v>18</v>
      </c>
      <c r="B48" s="127" t="s">
        <v>205</v>
      </c>
      <c r="C48" s="177">
        <v>710</v>
      </c>
      <c r="D48" s="311"/>
      <c r="E48" s="102"/>
      <c r="F48" s="128">
        <f t="shared" si="6"/>
        <v>50000</v>
      </c>
      <c r="G48" s="129">
        <f aca="true" t="shared" si="12" ref="G48:L48">SUM(G49)</f>
        <v>50000</v>
      </c>
      <c r="H48" s="129">
        <f t="shared" si="12"/>
        <v>0</v>
      </c>
      <c r="I48" s="129">
        <f t="shared" si="12"/>
        <v>0</v>
      </c>
      <c r="J48" s="129">
        <f t="shared" si="12"/>
        <v>0</v>
      </c>
      <c r="K48" s="129">
        <f t="shared" si="12"/>
        <v>0</v>
      </c>
      <c r="L48" s="129">
        <f t="shared" si="12"/>
        <v>0</v>
      </c>
    </row>
    <row r="49" spans="1:12" s="204" customFormat="1" ht="30">
      <c r="A49" s="199"/>
      <c r="B49" s="200" t="s">
        <v>147</v>
      </c>
      <c r="C49" s="316"/>
      <c r="D49" s="201">
        <v>71004</v>
      </c>
      <c r="E49" s="75"/>
      <c r="F49" s="202">
        <f t="shared" si="6"/>
        <v>50000</v>
      </c>
      <c r="G49" s="203">
        <f aca="true" t="shared" si="13" ref="G49:L49">SUM(G50:G52)</f>
        <v>50000</v>
      </c>
      <c r="H49" s="203">
        <f t="shared" si="13"/>
        <v>0</v>
      </c>
      <c r="I49" s="203">
        <f t="shared" si="13"/>
        <v>0</v>
      </c>
      <c r="J49" s="203">
        <f t="shared" si="13"/>
        <v>0</v>
      </c>
      <c r="K49" s="203">
        <f t="shared" si="13"/>
        <v>0</v>
      </c>
      <c r="L49" s="203">
        <f t="shared" si="13"/>
        <v>0</v>
      </c>
    </row>
    <row r="50" spans="1:12" s="204" customFormat="1" ht="15" hidden="1">
      <c r="A50" s="199"/>
      <c r="B50" s="200"/>
      <c r="C50" s="316"/>
      <c r="D50" s="201"/>
      <c r="E50" s="75">
        <v>4210</v>
      </c>
      <c r="F50" s="202">
        <f t="shared" si="6"/>
        <v>5000</v>
      </c>
      <c r="G50" s="203">
        <v>5000</v>
      </c>
      <c r="H50" s="287"/>
      <c r="I50" s="203"/>
      <c r="J50" s="287"/>
      <c r="K50" s="203"/>
      <c r="L50" s="203"/>
    </row>
    <row r="51" spans="1:12" s="74" customFormat="1" ht="15" hidden="1">
      <c r="A51" s="106"/>
      <c r="B51" s="141"/>
      <c r="C51" s="315"/>
      <c r="D51" s="298"/>
      <c r="E51" s="142">
        <v>4300</v>
      </c>
      <c r="F51" s="202">
        <f t="shared" si="6"/>
        <v>40000</v>
      </c>
      <c r="G51" s="143">
        <v>40000</v>
      </c>
      <c r="H51" s="144"/>
      <c r="I51" s="145"/>
      <c r="J51" s="144"/>
      <c r="K51" s="145"/>
      <c r="L51" s="145"/>
    </row>
    <row r="52" spans="1:12" s="74" customFormat="1" ht="15" hidden="1">
      <c r="A52" s="105"/>
      <c r="B52" s="148"/>
      <c r="C52" s="130"/>
      <c r="D52" s="201"/>
      <c r="E52" s="75">
        <v>4430</v>
      </c>
      <c r="F52" s="202">
        <f t="shared" si="6"/>
        <v>5000</v>
      </c>
      <c r="G52" s="150">
        <v>5000</v>
      </c>
      <c r="H52" s="151"/>
      <c r="I52" s="152"/>
      <c r="J52" s="151"/>
      <c r="K52" s="152"/>
      <c r="L52" s="152"/>
    </row>
    <row r="53" spans="1:12" s="2" customFormat="1" ht="15.75">
      <c r="A53" s="97" t="s">
        <v>19</v>
      </c>
      <c r="B53" s="146" t="s">
        <v>148</v>
      </c>
      <c r="C53" s="130">
        <v>750</v>
      </c>
      <c r="D53" s="201"/>
      <c r="E53" s="303"/>
      <c r="F53" s="140">
        <f>SUM(F54,F60,F78)</f>
        <v>1312180</v>
      </c>
      <c r="G53" s="147">
        <f aca="true" t="shared" si="14" ref="G53:L53">SUM(G54,G60,G78)</f>
        <v>1200180</v>
      </c>
      <c r="H53" s="147">
        <f t="shared" si="14"/>
        <v>816680</v>
      </c>
      <c r="I53" s="147">
        <f t="shared" si="14"/>
        <v>0</v>
      </c>
      <c r="J53" s="147">
        <f t="shared" si="14"/>
        <v>0</v>
      </c>
      <c r="K53" s="147">
        <f t="shared" si="14"/>
        <v>0</v>
      </c>
      <c r="L53" s="147">
        <f t="shared" si="14"/>
        <v>112000</v>
      </c>
    </row>
    <row r="54" spans="1:12" s="197" customFormat="1" ht="30">
      <c r="A54" s="195"/>
      <c r="B54" s="200" t="s">
        <v>299</v>
      </c>
      <c r="C54" s="316"/>
      <c r="D54" s="201">
        <v>75022</v>
      </c>
      <c r="E54" s="75"/>
      <c r="F54" s="206">
        <f>SUM(F55:F59)</f>
        <v>94500</v>
      </c>
      <c r="G54" s="207">
        <f aca="true" t="shared" si="15" ref="G54:L54">SUM(G55:G59)</f>
        <v>94500</v>
      </c>
      <c r="H54" s="207">
        <f t="shared" si="15"/>
        <v>0</v>
      </c>
      <c r="I54" s="207">
        <f t="shared" si="15"/>
        <v>0</v>
      </c>
      <c r="J54" s="207">
        <f t="shared" si="15"/>
        <v>0</v>
      </c>
      <c r="K54" s="207">
        <f t="shared" si="15"/>
        <v>0</v>
      </c>
      <c r="L54" s="207">
        <f t="shared" si="15"/>
        <v>0</v>
      </c>
    </row>
    <row r="55" spans="1:12" ht="15.75" hidden="1">
      <c r="A55" s="87"/>
      <c r="B55" s="131" t="s">
        <v>150</v>
      </c>
      <c r="C55" s="130"/>
      <c r="D55" s="201"/>
      <c r="E55" s="75">
        <v>3030</v>
      </c>
      <c r="F55" s="132">
        <f t="shared" si="6"/>
        <v>89400</v>
      </c>
      <c r="G55" s="133">
        <v>89400</v>
      </c>
      <c r="H55" s="134"/>
      <c r="I55" s="124"/>
      <c r="J55" s="134"/>
      <c r="K55" s="124"/>
      <c r="L55" s="124"/>
    </row>
    <row r="56" spans="1:12" ht="15.75" hidden="1">
      <c r="A56" s="87"/>
      <c r="B56" s="131" t="s">
        <v>129</v>
      </c>
      <c r="C56" s="130"/>
      <c r="D56" s="201"/>
      <c r="E56" s="75">
        <v>4210</v>
      </c>
      <c r="F56" s="132">
        <f t="shared" si="6"/>
        <v>2500</v>
      </c>
      <c r="G56" s="133">
        <v>2500</v>
      </c>
      <c r="H56" s="134"/>
      <c r="I56" s="124"/>
      <c r="J56" s="134"/>
      <c r="K56" s="124"/>
      <c r="L56" s="124"/>
    </row>
    <row r="57" spans="1:12" ht="15.75" hidden="1">
      <c r="A57" s="87"/>
      <c r="B57" s="131" t="s">
        <v>130</v>
      </c>
      <c r="C57" s="130"/>
      <c r="D57" s="201"/>
      <c r="E57" s="75">
        <v>4300</v>
      </c>
      <c r="F57" s="132">
        <f t="shared" si="6"/>
        <v>2000</v>
      </c>
      <c r="G57" s="133">
        <v>2000</v>
      </c>
      <c r="H57" s="134"/>
      <c r="I57" s="124"/>
      <c r="J57" s="134"/>
      <c r="K57" s="124"/>
      <c r="L57" s="124"/>
    </row>
    <row r="58" spans="1:12" ht="15.75" hidden="1">
      <c r="A58" s="87"/>
      <c r="B58" s="131"/>
      <c r="C58" s="130"/>
      <c r="D58" s="201"/>
      <c r="E58" s="75">
        <v>4410</v>
      </c>
      <c r="F58" s="132">
        <f t="shared" si="6"/>
        <v>600</v>
      </c>
      <c r="G58" s="133">
        <v>600</v>
      </c>
      <c r="H58" s="134"/>
      <c r="I58" s="124"/>
      <c r="J58" s="134"/>
      <c r="K58" s="124"/>
      <c r="L58" s="124"/>
    </row>
    <row r="59" spans="1:12" ht="15.75" hidden="1">
      <c r="A59" s="87"/>
      <c r="B59" s="131"/>
      <c r="C59" s="130"/>
      <c r="D59" s="201"/>
      <c r="E59" s="75">
        <v>6060</v>
      </c>
      <c r="F59" s="132">
        <f t="shared" si="6"/>
        <v>0</v>
      </c>
      <c r="G59" s="133"/>
      <c r="H59" s="134"/>
      <c r="I59" s="124"/>
      <c r="J59" s="134"/>
      <c r="K59" s="124"/>
      <c r="L59" s="124">
        <v>0</v>
      </c>
    </row>
    <row r="60" spans="1:12" s="204" customFormat="1" ht="30">
      <c r="A60" s="199"/>
      <c r="B60" s="200" t="s">
        <v>225</v>
      </c>
      <c r="C60" s="316"/>
      <c r="D60" s="201">
        <v>75023</v>
      </c>
      <c r="E60" s="75"/>
      <c r="F60" s="202">
        <f>SUM(F61:F77)</f>
        <v>1194680</v>
      </c>
      <c r="G60" s="203">
        <f aca="true" t="shared" si="16" ref="G60:L60">SUM(G61:G77)</f>
        <v>1082680</v>
      </c>
      <c r="H60" s="203">
        <f t="shared" si="16"/>
        <v>816680</v>
      </c>
      <c r="I60" s="203">
        <f t="shared" si="16"/>
        <v>0</v>
      </c>
      <c r="J60" s="203">
        <f t="shared" si="16"/>
        <v>0</v>
      </c>
      <c r="K60" s="203">
        <f t="shared" si="16"/>
        <v>0</v>
      </c>
      <c r="L60" s="203">
        <f t="shared" si="16"/>
        <v>112000</v>
      </c>
    </row>
    <row r="61" spans="1:12" s="74" customFormat="1" ht="30" hidden="1">
      <c r="A61" s="105"/>
      <c r="B61" s="148" t="s">
        <v>133</v>
      </c>
      <c r="C61" s="130"/>
      <c r="D61" s="201"/>
      <c r="E61" s="75">
        <v>3020</v>
      </c>
      <c r="F61" s="149">
        <f t="shared" si="6"/>
        <v>3000</v>
      </c>
      <c r="G61" s="150">
        <v>3000</v>
      </c>
      <c r="H61" s="151"/>
      <c r="I61" s="152"/>
      <c r="J61" s="151"/>
      <c r="K61" s="152"/>
      <c r="L61" s="152"/>
    </row>
    <row r="62" spans="1:12" s="74" customFormat="1" ht="30" hidden="1">
      <c r="A62" s="105"/>
      <c r="B62" s="148" t="s">
        <v>134</v>
      </c>
      <c r="C62" s="130"/>
      <c r="D62" s="201"/>
      <c r="E62" s="75">
        <v>4010</v>
      </c>
      <c r="F62" s="149">
        <f t="shared" si="6"/>
        <v>633280</v>
      </c>
      <c r="G62" s="150">
        <v>633280</v>
      </c>
      <c r="H62" s="150">
        <v>633280</v>
      </c>
      <c r="I62" s="152"/>
      <c r="J62" s="151"/>
      <c r="K62" s="152"/>
      <c r="L62" s="152"/>
    </row>
    <row r="63" spans="1:12" s="74" customFormat="1" ht="15" hidden="1">
      <c r="A63" s="105"/>
      <c r="B63" s="148" t="s">
        <v>135</v>
      </c>
      <c r="C63" s="130"/>
      <c r="D63" s="217"/>
      <c r="E63" s="153">
        <v>4040</v>
      </c>
      <c r="F63" s="149">
        <f t="shared" si="6"/>
        <v>46000</v>
      </c>
      <c r="G63" s="150">
        <v>46000</v>
      </c>
      <c r="H63" s="150">
        <v>46000</v>
      </c>
      <c r="I63" s="152"/>
      <c r="J63" s="151"/>
      <c r="K63" s="152"/>
      <c r="L63" s="152"/>
    </row>
    <row r="64" spans="1:12" s="74" customFormat="1" ht="15" hidden="1">
      <c r="A64" s="154"/>
      <c r="B64" s="148" t="s">
        <v>136</v>
      </c>
      <c r="C64" s="130"/>
      <c r="D64" s="217"/>
      <c r="E64" s="153">
        <v>4110</v>
      </c>
      <c r="F64" s="149">
        <f t="shared" si="6"/>
        <v>115000</v>
      </c>
      <c r="G64" s="155">
        <v>115000</v>
      </c>
      <c r="H64" s="155">
        <v>115000</v>
      </c>
      <c r="I64" s="156"/>
      <c r="J64" s="157"/>
      <c r="K64" s="156"/>
      <c r="L64" s="156"/>
    </row>
    <row r="65" spans="1:12" s="74" customFormat="1" ht="15" hidden="1">
      <c r="A65" s="154"/>
      <c r="B65" s="148" t="s">
        <v>137</v>
      </c>
      <c r="C65" s="130"/>
      <c r="D65" s="217"/>
      <c r="E65" s="153">
        <v>4120</v>
      </c>
      <c r="F65" s="149">
        <f t="shared" si="6"/>
        <v>16400</v>
      </c>
      <c r="G65" s="155">
        <v>16400</v>
      </c>
      <c r="H65" s="155">
        <v>16400</v>
      </c>
      <c r="I65" s="156"/>
      <c r="J65" s="157"/>
      <c r="K65" s="156"/>
      <c r="L65" s="156"/>
    </row>
    <row r="66" spans="1:12" s="74" customFormat="1" ht="15" hidden="1">
      <c r="A66" s="154"/>
      <c r="B66" s="148" t="s">
        <v>272</v>
      </c>
      <c r="C66" s="130"/>
      <c r="D66" s="217"/>
      <c r="E66" s="153">
        <v>4170</v>
      </c>
      <c r="F66" s="149">
        <f t="shared" si="6"/>
        <v>6000</v>
      </c>
      <c r="G66" s="155">
        <v>6000</v>
      </c>
      <c r="H66" s="155">
        <v>6000</v>
      </c>
      <c r="I66" s="156"/>
      <c r="J66" s="157"/>
      <c r="K66" s="156"/>
      <c r="L66" s="156"/>
    </row>
    <row r="67" spans="1:12" s="74" customFormat="1" ht="15" hidden="1">
      <c r="A67" s="154"/>
      <c r="B67" s="148" t="s">
        <v>129</v>
      </c>
      <c r="C67" s="130"/>
      <c r="D67" s="217"/>
      <c r="E67" s="153">
        <v>4210</v>
      </c>
      <c r="F67" s="149">
        <f t="shared" si="6"/>
        <v>45000</v>
      </c>
      <c r="G67" s="155">
        <v>45000</v>
      </c>
      <c r="H67" s="157"/>
      <c r="I67" s="156"/>
      <c r="J67" s="157"/>
      <c r="K67" s="156"/>
      <c r="L67" s="156"/>
    </row>
    <row r="68" spans="1:12" s="74" customFormat="1" ht="15" hidden="1">
      <c r="A68" s="154"/>
      <c r="B68" s="148" t="s">
        <v>138</v>
      </c>
      <c r="C68" s="130"/>
      <c r="D68" s="217"/>
      <c r="E68" s="153">
        <v>4260</v>
      </c>
      <c r="F68" s="149">
        <f t="shared" si="6"/>
        <v>65000</v>
      </c>
      <c r="G68" s="155">
        <v>65000</v>
      </c>
      <c r="H68" s="157"/>
      <c r="I68" s="156"/>
      <c r="J68" s="157"/>
      <c r="K68" s="156"/>
      <c r="L68" s="156"/>
    </row>
    <row r="69" spans="1:12" s="74" customFormat="1" ht="15" hidden="1">
      <c r="A69" s="154"/>
      <c r="B69" s="148" t="s">
        <v>139</v>
      </c>
      <c r="C69" s="130"/>
      <c r="D69" s="217"/>
      <c r="E69" s="153">
        <v>4270</v>
      </c>
      <c r="F69" s="149">
        <f t="shared" si="6"/>
        <v>2000</v>
      </c>
      <c r="G69" s="155">
        <v>2000</v>
      </c>
      <c r="H69" s="157"/>
      <c r="I69" s="156"/>
      <c r="J69" s="157"/>
      <c r="K69" s="156"/>
      <c r="L69" s="156"/>
    </row>
    <row r="70" spans="1:12" s="74" customFormat="1" ht="15" hidden="1">
      <c r="A70" s="154"/>
      <c r="B70" s="148" t="s">
        <v>130</v>
      </c>
      <c r="C70" s="130"/>
      <c r="D70" s="217"/>
      <c r="E70" s="153">
        <v>4300</v>
      </c>
      <c r="F70" s="149">
        <f t="shared" si="6"/>
        <v>85000</v>
      </c>
      <c r="G70" s="155">
        <v>85000</v>
      </c>
      <c r="H70" s="157"/>
      <c r="I70" s="156"/>
      <c r="J70" s="157"/>
      <c r="K70" s="156"/>
      <c r="L70" s="156"/>
    </row>
    <row r="71" spans="1:12" s="74" customFormat="1" ht="15" hidden="1">
      <c r="A71" s="154"/>
      <c r="B71" s="148" t="s">
        <v>271</v>
      </c>
      <c r="C71" s="130"/>
      <c r="D71" s="217"/>
      <c r="E71" s="153">
        <v>4350</v>
      </c>
      <c r="F71" s="149">
        <f t="shared" si="6"/>
        <v>10000</v>
      </c>
      <c r="G71" s="155">
        <v>10000</v>
      </c>
      <c r="H71" s="157"/>
      <c r="I71" s="156"/>
      <c r="J71" s="157"/>
      <c r="K71" s="156"/>
      <c r="L71" s="156"/>
    </row>
    <row r="72" spans="1:12" s="74" customFormat="1" ht="15" hidden="1">
      <c r="A72" s="154"/>
      <c r="B72" s="148" t="s">
        <v>140</v>
      </c>
      <c r="C72" s="130"/>
      <c r="D72" s="217"/>
      <c r="E72" s="153">
        <v>4410</v>
      </c>
      <c r="F72" s="149">
        <f t="shared" si="6"/>
        <v>20000</v>
      </c>
      <c r="G72" s="155">
        <v>20000</v>
      </c>
      <c r="H72" s="157"/>
      <c r="I72" s="156"/>
      <c r="J72" s="157"/>
      <c r="K72" s="156"/>
      <c r="L72" s="156"/>
    </row>
    <row r="73" spans="1:12" s="74" customFormat="1" ht="15" hidden="1">
      <c r="A73" s="154"/>
      <c r="B73" s="148" t="s">
        <v>131</v>
      </c>
      <c r="C73" s="130"/>
      <c r="D73" s="217"/>
      <c r="E73" s="153">
        <v>4430</v>
      </c>
      <c r="F73" s="149">
        <f t="shared" si="6"/>
        <v>14500</v>
      </c>
      <c r="G73" s="155">
        <v>14500</v>
      </c>
      <c r="H73" s="157"/>
      <c r="I73" s="156"/>
      <c r="J73" s="157"/>
      <c r="K73" s="156"/>
      <c r="L73" s="156"/>
    </row>
    <row r="74" spans="1:12" s="74" customFormat="1" ht="30" hidden="1">
      <c r="A74" s="154"/>
      <c r="B74" s="148" t="s">
        <v>141</v>
      </c>
      <c r="C74" s="130"/>
      <c r="D74" s="217"/>
      <c r="E74" s="153">
        <v>4440</v>
      </c>
      <c r="F74" s="149">
        <f t="shared" si="6"/>
        <v>17500</v>
      </c>
      <c r="G74" s="155">
        <v>17500</v>
      </c>
      <c r="H74" s="157"/>
      <c r="I74" s="156"/>
      <c r="J74" s="157"/>
      <c r="K74" s="156"/>
      <c r="L74" s="156"/>
    </row>
    <row r="75" spans="1:12" s="74" customFormat="1" ht="15" hidden="1">
      <c r="A75" s="154"/>
      <c r="B75" s="148" t="s">
        <v>142</v>
      </c>
      <c r="C75" s="130"/>
      <c r="D75" s="217"/>
      <c r="E75" s="153">
        <v>4530</v>
      </c>
      <c r="F75" s="149">
        <f t="shared" si="6"/>
        <v>4000</v>
      </c>
      <c r="G75" s="155">
        <v>4000</v>
      </c>
      <c r="H75" s="157"/>
      <c r="I75" s="156"/>
      <c r="J75" s="157"/>
      <c r="K75" s="156"/>
      <c r="L75" s="156"/>
    </row>
    <row r="76" spans="1:12" s="74" customFormat="1" ht="30" hidden="1">
      <c r="A76" s="154"/>
      <c r="B76" s="148" t="s">
        <v>145</v>
      </c>
      <c r="C76" s="130"/>
      <c r="D76" s="217"/>
      <c r="E76" s="153">
        <v>6050</v>
      </c>
      <c r="F76" s="149">
        <f t="shared" si="6"/>
        <v>40000</v>
      </c>
      <c r="G76" s="155"/>
      <c r="H76" s="157"/>
      <c r="I76" s="156"/>
      <c r="J76" s="157"/>
      <c r="K76" s="156"/>
      <c r="L76" s="156">
        <v>40000</v>
      </c>
    </row>
    <row r="77" spans="1:12" s="74" customFormat="1" ht="30" hidden="1">
      <c r="A77" s="154"/>
      <c r="B77" s="148" t="s">
        <v>151</v>
      </c>
      <c r="C77" s="130"/>
      <c r="D77" s="217"/>
      <c r="E77" s="153">
        <v>6060</v>
      </c>
      <c r="F77" s="149">
        <f t="shared" si="6"/>
        <v>72000</v>
      </c>
      <c r="G77" s="155"/>
      <c r="H77" s="157"/>
      <c r="I77" s="156"/>
      <c r="J77" s="157"/>
      <c r="K77" s="156"/>
      <c r="L77" s="156">
        <v>72000</v>
      </c>
    </row>
    <row r="78" spans="1:12" s="204" customFormat="1" ht="15">
      <c r="A78" s="216"/>
      <c r="B78" s="200" t="s">
        <v>114</v>
      </c>
      <c r="C78" s="316"/>
      <c r="D78" s="217">
        <v>75095</v>
      </c>
      <c r="E78" s="153"/>
      <c r="F78" s="202">
        <f>SUM(G78+L78)</f>
        <v>23000</v>
      </c>
      <c r="G78" s="218">
        <f>SUM(G79:G82)</f>
        <v>23000</v>
      </c>
      <c r="H78" s="218">
        <f>SUM(H79:H80)</f>
        <v>0</v>
      </c>
      <c r="I78" s="218">
        <f>SUM(I79:I80)</f>
        <v>0</v>
      </c>
      <c r="J78" s="218">
        <f>SUM(J79:J80)</f>
        <v>0</v>
      </c>
      <c r="K78" s="218">
        <f>SUM(K79:K80)</f>
        <v>0</v>
      </c>
      <c r="L78" s="218">
        <f>SUM(L79:L80)</f>
        <v>0</v>
      </c>
    </row>
    <row r="79" spans="1:12" ht="15.75" hidden="1">
      <c r="A79" s="158"/>
      <c r="B79" s="131" t="s">
        <v>129</v>
      </c>
      <c r="C79" s="130"/>
      <c r="D79" s="201"/>
      <c r="E79" s="75">
        <v>4210</v>
      </c>
      <c r="F79" s="149">
        <f t="shared" si="6"/>
        <v>8000</v>
      </c>
      <c r="G79" s="159">
        <v>8000</v>
      </c>
      <c r="H79" s="160"/>
      <c r="I79" s="161"/>
      <c r="J79" s="160"/>
      <c r="K79" s="161"/>
      <c r="L79" s="161"/>
    </row>
    <row r="80" spans="1:12" ht="15.75" hidden="1">
      <c r="A80" s="158"/>
      <c r="B80" s="131" t="s">
        <v>130</v>
      </c>
      <c r="C80" s="130"/>
      <c r="D80" s="201"/>
      <c r="E80" s="75">
        <v>4300</v>
      </c>
      <c r="F80" s="149">
        <f t="shared" si="6"/>
        <v>10000</v>
      </c>
      <c r="G80" s="159">
        <v>10000</v>
      </c>
      <c r="H80" s="160"/>
      <c r="I80" s="161"/>
      <c r="J80" s="160"/>
      <c r="K80" s="161"/>
      <c r="L80" s="161"/>
    </row>
    <row r="81" spans="1:12" ht="15.75" hidden="1">
      <c r="A81" s="158"/>
      <c r="B81" s="131"/>
      <c r="C81" s="130"/>
      <c r="D81" s="201"/>
      <c r="E81" s="75">
        <v>4410</v>
      </c>
      <c r="F81" s="149">
        <f t="shared" si="6"/>
        <v>1500</v>
      </c>
      <c r="G81" s="159">
        <v>1500</v>
      </c>
      <c r="H81" s="160"/>
      <c r="I81" s="161"/>
      <c r="J81" s="160"/>
      <c r="K81" s="161"/>
      <c r="L81" s="161"/>
    </row>
    <row r="82" spans="1:12" ht="15.75" hidden="1">
      <c r="A82" s="158"/>
      <c r="B82" s="131"/>
      <c r="C82" s="130"/>
      <c r="D82" s="201"/>
      <c r="E82" s="75">
        <v>4430</v>
      </c>
      <c r="F82" s="149">
        <f t="shared" si="6"/>
        <v>3500</v>
      </c>
      <c r="G82" s="159">
        <v>3500</v>
      </c>
      <c r="H82" s="160"/>
      <c r="I82" s="161"/>
      <c r="J82" s="160"/>
      <c r="K82" s="161"/>
      <c r="L82" s="161"/>
    </row>
    <row r="83" spans="1:12" s="2" customFormat="1" ht="31.5">
      <c r="A83" s="162" t="s">
        <v>20</v>
      </c>
      <c r="B83" s="127" t="s">
        <v>153</v>
      </c>
      <c r="C83" s="177">
        <v>754</v>
      </c>
      <c r="D83" s="310"/>
      <c r="E83" s="102"/>
      <c r="F83" s="128">
        <f aca="true" t="shared" si="17" ref="F83:F88">SUM(G83+L83)</f>
        <v>95900</v>
      </c>
      <c r="G83" s="121">
        <f aca="true" t="shared" si="18" ref="G83:L83">SUM(G84,G90)</f>
        <v>87900</v>
      </c>
      <c r="H83" s="121">
        <f t="shared" si="18"/>
        <v>0</v>
      </c>
      <c r="I83" s="121">
        <f t="shared" si="18"/>
        <v>0</v>
      </c>
      <c r="J83" s="121">
        <f t="shared" si="18"/>
        <v>0</v>
      </c>
      <c r="K83" s="121">
        <f t="shared" si="18"/>
        <v>0</v>
      </c>
      <c r="L83" s="121">
        <f t="shared" si="18"/>
        <v>8000</v>
      </c>
    </row>
    <row r="84" spans="1:12" s="204" customFormat="1" ht="15">
      <c r="A84" s="216"/>
      <c r="B84" s="200" t="s">
        <v>45</v>
      </c>
      <c r="C84" s="316"/>
      <c r="D84" s="201">
        <v>75412</v>
      </c>
      <c r="E84" s="75"/>
      <c r="F84" s="202">
        <f t="shared" si="17"/>
        <v>85000</v>
      </c>
      <c r="G84" s="218">
        <f aca="true" t="shared" si="19" ref="G84:L84">SUM(G85:G89)</f>
        <v>85000</v>
      </c>
      <c r="H84" s="218">
        <f t="shared" si="19"/>
        <v>0</v>
      </c>
      <c r="I84" s="218">
        <f t="shared" si="19"/>
        <v>0</v>
      </c>
      <c r="J84" s="218">
        <f t="shared" si="19"/>
        <v>0</v>
      </c>
      <c r="K84" s="218">
        <f t="shared" si="19"/>
        <v>0</v>
      </c>
      <c r="L84" s="218">
        <f t="shared" si="19"/>
        <v>0</v>
      </c>
    </row>
    <row r="85" spans="1:12" s="74" customFormat="1" ht="30" hidden="1">
      <c r="A85" s="154"/>
      <c r="B85" s="148" t="s">
        <v>150</v>
      </c>
      <c r="C85" s="130"/>
      <c r="D85" s="201"/>
      <c r="E85" s="75">
        <v>3030</v>
      </c>
      <c r="F85" s="149">
        <f t="shared" si="17"/>
        <v>25000</v>
      </c>
      <c r="G85" s="202">
        <v>25000</v>
      </c>
      <c r="H85" s="157"/>
      <c r="I85" s="156"/>
      <c r="J85" s="157"/>
      <c r="K85" s="156"/>
      <c r="L85" s="156"/>
    </row>
    <row r="86" spans="1:12" s="74" customFormat="1" ht="15" hidden="1">
      <c r="A86" s="154"/>
      <c r="B86" s="148" t="s">
        <v>129</v>
      </c>
      <c r="C86" s="130"/>
      <c r="D86" s="201"/>
      <c r="E86" s="75">
        <v>4210</v>
      </c>
      <c r="F86" s="149">
        <f t="shared" si="17"/>
        <v>25000</v>
      </c>
      <c r="G86" s="202">
        <v>25000</v>
      </c>
      <c r="H86" s="157"/>
      <c r="I86" s="156"/>
      <c r="J86" s="157"/>
      <c r="K86" s="156"/>
      <c r="L86" s="156"/>
    </row>
    <row r="87" spans="1:12" s="74" customFormat="1" ht="15" hidden="1">
      <c r="A87" s="154"/>
      <c r="B87" s="148" t="s">
        <v>138</v>
      </c>
      <c r="C87" s="130"/>
      <c r="D87" s="201"/>
      <c r="E87" s="75">
        <v>4260</v>
      </c>
      <c r="F87" s="149">
        <f t="shared" si="17"/>
        <v>5000</v>
      </c>
      <c r="G87" s="202">
        <v>5000</v>
      </c>
      <c r="H87" s="157"/>
      <c r="I87" s="156"/>
      <c r="J87" s="157"/>
      <c r="K87" s="156"/>
      <c r="L87" s="156"/>
    </row>
    <row r="88" spans="1:12" s="74" customFormat="1" ht="15" hidden="1">
      <c r="A88" s="154"/>
      <c r="B88" s="148" t="s">
        <v>130</v>
      </c>
      <c r="C88" s="130"/>
      <c r="D88" s="201"/>
      <c r="E88" s="75">
        <v>4300</v>
      </c>
      <c r="F88" s="149">
        <f t="shared" si="17"/>
        <v>30000</v>
      </c>
      <c r="G88" s="202">
        <v>30000</v>
      </c>
      <c r="H88" s="157"/>
      <c r="I88" s="156"/>
      <c r="J88" s="157"/>
      <c r="K88" s="156"/>
      <c r="L88" s="156"/>
    </row>
    <row r="89" spans="1:12" s="74" customFormat="1" ht="15" hidden="1">
      <c r="A89" s="154"/>
      <c r="B89" s="148"/>
      <c r="C89" s="130"/>
      <c r="D89" s="201"/>
      <c r="E89" s="75"/>
      <c r="F89" s="202"/>
      <c r="G89" s="155"/>
      <c r="H89" s="157"/>
      <c r="I89" s="156"/>
      <c r="J89" s="157"/>
      <c r="K89" s="156"/>
      <c r="L89" s="156"/>
    </row>
    <row r="90" spans="1:12" s="204" customFormat="1" ht="15">
      <c r="A90" s="216"/>
      <c r="B90" s="200" t="s">
        <v>154</v>
      </c>
      <c r="C90" s="316"/>
      <c r="D90" s="201">
        <v>75414</v>
      </c>
      <c r="E90" s="75"/>
      <c r="F90" s="202">
        <f aca="true" t="shared" si="20" ref="F90:F137">SUM(G90+L90)</f>
        <v>10900</v>
      </c>
      <c r="G90" s="218">
        <f aca="true" t="shared" si="21" ref="G90:L90">SUM(G91:G93)</f>
        <v>2900</v>
      </c>
      <c r="H90" s="218">
        <f t="shared" si="21"/>
        <v>0</v>
      </c>
      <c r="I90" s="218">
        <f t="shared" si="21"/>
        <v>0</v>
      </c>
      <c r="J90" s="218">
        <f t="shared" si="21"/>
        <v>0</v>
      </c>
      <c r="K90" s="218">
        <f t="shared" si="21"/>
        <v>0</v>
      </c>
      <c r="L90" s="218">
        <f t="shared" si="21"/>
        <v>8000</v>
      </c>
    </row>
    <row r="91" spans="1:12" ht="15.75" hidden="1">
      <c r="A91" s="158"/>
      <c r="B91" s="131" t="s">
        <v>129</v>
      </c>
      <c r="C91" s="130"/>
      <c r="D91" s="201"/>
      <c r="E91" s="75">
        <v>4210</v>
      </c>
      <c r="F91" s="132">
        <f t="shared" si="20"/>
        <v>2900</v>
      </c>
      <c r="G91" s="159">
        <v>2900</v>
      </c>
      <c r="H91" s="160"/>
      <c r="I91" s="161"/>
      <c r="J91" s="160"/>
      <c r="K91" s="161"/>
      <c r="L91" s="161"/>
    </row>
    <row r="92" spans="1:12" ht="15.75" hidden="1">
      <c r="A92" s="165"/>
      <c r="B92" s="135" t="s">
        <v>130</v>
      </c>
      <c r="C92" s="315"/>
      <c r="D92" s="298"/>
      <c r="E92" s="142">
        <v>4300</v>
      </c>
      <c r="F92" s="136">
        <f t="shared" si="20"/>
        <v>0</v>
      </c>
      <c r="G92" s="166">
        <v>0</v>
      </c>
      <c r="H92" s="167"/>
      <c r="I92" s="168"/>
      <c r="J92" s="167"/>
      <c r="K92" s="168"/>
      <c r="L92" s="168"/>
    </row>
    <row r="93" spans="1:12" ht="15.75" hidden="1">
      <c r="A93" s="158"/>
      <c r="B93" s="131"/>
      <c r="C93" s="130"/>
      <c r="D93" s="201"/>
      <c r="E93" s="75">
        <v>6060</v>
      </c>
      <c r="F93" s="136">
        <f t="shared" si="20"/>
        <v>8000</v>
      </c>
      <c r="G93" s="159"/>
      <c r="H93" s="160"/>
      <c r="I93" s="161"/>
      <c r="J93" s="160"/>
      <c r="K93" s="161"/>
      <c r="L93" s="161">
        <v>8000</v>
      </c>
    </row>
    <row r="94" spans="1:12" s="2" customFormat="1" ht="78.75">
      <c r="A94" s="162" t="s">
        <v>213</v>
      </c>
      <c r="B94" s="127" t="s">
        <v>206</v>
      </c>
      <c r="C94" s="177">
        <v>756</v>
      </c>
      <c r="D94" s="311"/>
      <c r="E94" s="102"/>
      <c r="F94" s="128">
        <f t="shared" si="20"/>
        <v>25000</v>
      </c>
      <c r="G94" s="121">
        <f aca="true" t="shared" si="22" ref="G94:L94">SUM(G95)</f>
        <v>25000</v>
      </c>
      <c r="H94" s="121">
        <f t="shared" si="22"/>
        <v>18000</v>
      </c>
      <c r="I94" s="121">
        <f t="shared" si="22"/>
        <v>0</v>
      </c>
      <c r="J94" s="121">
        <f t="shared" si="22"/>
        <v>0</v>
      </c>
      <c r="K94" s="121">
        <f t="shared" si="22"/>
        <v>0</v>
      </c>
      <c r="L94" s="121">
        <f t="shared" si="22"/>
        <v>0</v>
      </c>
    </row>
    <row r="95" spans="1:12" s="204" customFormat="1" ht="45">
      <c r="A95" s="216"/>
      <c r="B95" s="200" t="s">
        <v>300</v>
      </c>
      <c r="C95" s="316"/>
      <c r="D95" s="217">
        <v>75647</v>
      </c>
      <c r="E95" s="153"/>
      <c r="F95" s="202">
        <f t="shared" si="20"/>
        <v>25000</v>
      </c>
      <c r="G95" s="218">
        <f aca="true" t="shared" si="23" ref="G95:L95">SUM(G96:G99)</f>
        <v>25000</v>
      </c>
      <c r="H95" s="218">
        <f t="shared" si="23"/>
        <v>18000</v>
      </c>
      <c r="I95" s="218">
        <f t="shared" si="23"/>
        <v>0</v>
      </c>
      <c r="J95" s="218">
        <f t="shared" si="23"/>
        <v>0</v>
      </c>
      <c r="K95" s="218">
        <f t="shared" si="23"/>
        <v>0</v>
      </c>
      <c r="L95" s="218">
        <f t="shared" si="23"/>
        <v>0</v>
      </c>
    </row>
    <row r="96" spans="1:12" ht="25.5" hidden="1">
      <c r="A96" s="158"/>
      <c r="B96" s="131" t="s">
        <v>133</v>
      </c>
      <c r="C96" s="130"/>
      <c r="D96" s="201"/>
      <c r="E96" s="75">
        <v>3020</v>
      </c>
      <c r="F96" s="132">
        <f t="shared" si="20"/>
        <v>2000</v>
      </c>
      <c r="G96" s="159">
        <v>2000</v>
      </c>
      <c r="H96" s="160"/>
      <c r="I96" s="161"/>
      <c r="J96" s="160"/>
      <c r="K96" s="161"/>
      <c r="L96" s="161"/>
    </row>
    <row r="97" spans="1:12" ht="15.75" hidden="1">
      <c r="A97" s="158"/>
      <c r="B97" s="131" t="s">
        <v>150</v>
      </c>
      <c r="C97" s="130"/>
      <c r="D97" s="201"/>
      <c r="E97" s="75">
        <v>3030</v>
      </c>
      <c r="F97" s="132">
        <f t="shared" si="20"/>
        <v>4500</v>
      </c>
      <c r="G97" s="159">
        <v>4500</v>
      </c>
      <c r="H97" s="160"/>
      <c r="I97" s="161"/>
      <c r="J97" s="160"/>
      <c r="K97" s="161"/>
      <c r="L97" s="161"/>
    </row>
    <row r="98" spans="1:12" ht="15.75" hidden="1">
      <c r="A98" s="158"/>
      <c r="B98" s="131" t="s">
        <v>177</v>
      </c>
      <c r="C98" s="130"/>
      <c r="D98" s="201"/>
      <c r="E98" s="75">
        <v>4100</v>
      </c>
      <c r="F98" s="132">
        <f t="shared" si="20"/>
        <v>18000</v>
      </c>
      <c r="G98" s="159">
        <v>18000</v>
      </c>
      <c r="H98" s="159">
        <v>18000</v>
      </c>
      <c r="I98" s="161"/>
      <c r="J98" s="160"/>
      <c r="K98" s="161"/>
      <c r="L98" s="161"/>
    </row>
    <row r="99" spans="1:12" ht="15.75" hidden="1">
      <c r="A99" s="158"/>
      <c r="B99" s="131" t="s">
        <v>129</v>
      </c>
      <c r="C99" s="130"/>
      <c r="D99" s="201"/>
      <c r="E99" s="75">
        <v>4210</v>
      </c>
      <c r="F99" s="132">
        <f t="shared" si="20"/>
        <v>500</v>
      </c>
      <c r="G99" s="159">
        <v>500</v>
      </c>
      <c r="H99" s="160"/>
      <c r="I99" s="161"/>
      <c r="J99" s="160"/>
      <c r="K99" s="161"/>
      <c r="L99" s="161"/>
    </row>
    <row r="100" spans="1:12" s="2" customFormat="1" ht="15.75">
      <c r="A100" s="162" t="s">
        <v>214</v>
      </c>
      <c r="B100" s="127" t="s">
        <v>155</v>
      </c>
      <c r="C100" s="177">
        <v>757</v>
      </c>
      <c r="D100" s="310"/>
      <c r="E100" s="102"/>
      <c r="F100" s="128">
        <f t="shared" si="20"/>
        <v>95000</v>
      </c>
      <c r="G100" s="121">
        <f aca="true" t="shared" si="24" ref="G100:L104">SUM(G101)</f>
        <v>95000</v>
      </c>
      <c r="H100" s="121">
        <f t="shared" si="24"/>
        <v>0</v>
      </c>
      <c r="I100" s="121">
        <f t="shared" si="24"/>
        <v>0</v>
      </c>
      <c r="J100" s="121">
        <f t="shared" si="24"/>
        <v>95000</v>
      </c>
      <c r="K100" s="121">
        <f t="shared" si="24"/>
        <v>0</v>
      </c>
      <c r="L100" s="121">
        <f t="shared" si="24"/>
        <v>0</v>
      </c>
    </row>
    <row r="101" spans="1:12" s="197" customFormat="1" ht="27">
      <c r="A101" s="219"/>
      <c r="B101" s="221" t="s">
        <v>207</v>
      </c>
      <c r="C101" s="316"/>
      <c r="D101" s="201">
        <v>75702</v>
      </c>
      <c r="E101" s="303"/>
      <c r="F101" s="206">
        <f t="shared" si="20"/>
        <v>95000</v>
      </c>
      <c r="G101" s="220">
        <f>SUM(G102)</f>
        <v>95000</v>
      </c>
      <c r="H101" s="220">
        <f t="shared" si="24"/>
        <v>0</v>
      </c>
      <c r="I101" s="220">
        <f t="shared" si="24"/>
        <v>0</v>
      </c>
      <c r="J101" s="220">
        <f t="shared" si="24"/>
        <v>95000</v>
      </c>
      <c r="K101" s="222"/>
      <c r="L101" s="222"/>
    </row>
    <row r="102" spans="1:12" ht="38.25" hidden="1">
      <c r="A102" s="165"/>
      <c r="B102" s="135" t="s">
        <v>156</v>
      </c>
      <c r="C102" s="315"/>
      <c r="D102" s="298"/>
      <c r="E102" s="142">
        <v>8070</v>
      </c>
      <c r="F102" s="136">
        <f t="shared" si="20"/>
        <v>95000</v>
      </c>
      <c r="G102" s="166">
        <v>95000</v>
      </c>
      <c r="H102" s="167"/>
      <c r="I102" s="168"/>
      <c r="J102" s="167">
        <v>95000</v>
      </c>
      <c r="K102" s="168"/>
      <c r="L102" s="168"/>
    </row>
    <row r="103" spans="1:12" s="2" customFormat="1" ht="15.75">
      <c r="A103" s="162" t="s">
        <v>217</v>
      </c>
      <c r="B103" s="127" t="s">
        <v>280</v>
      </c>
      <c r="C103" s="177">
        <v>758</v>
      </c>
      <c r="D103" s="310"/>
      <c r="E103" s="102"/>
      <c r="F103" s="128">
        <f>SUM(G103+L103)</f>
        <v>15000</v>
      </c>
      <c r="G103" s="121">
        <f t="shared" si="24"/>
        <v>15000</v>
      </c>
      <c r="H103" s="121">
        <f t="shared" si="24"/>
        <v>0</v>
      </c>
      <c r="I103" s="121">
        <f t="shared" si="24"/>
        <v>0</v>
      </c>
      <c r="J103" s="121">
        <f t="shared" si="24"/>
        <v>0</v>
      </c>
      <c r="K103" s="121">
        <f t="shared" si="24"/>
        <v>0</v>
      </c>
      <c r="L103" s="121">
        <f t="shared" si="24"/>
        <v>0</v>
      </c>
    </row>
    <row r="104" spans="1:12" s="197" customFormat="1" ht="15.75">
      <c r="A104" s="219"/>
      <c r="B104" s="221" t="s">
        <v>278</v>
      </c>
      <c r="C104" s="316"/>
      <c r="D104" s="201">
        <v>75818</v>
      </c>
      <c r="E104" s="303"/>
      <c r="F104" s="206">
        <f>SUM(G104+L104)</f>
        <v>15000</v>
      </c>
      <c r="G104" s="220">
        <f>SUM(G105)</f>
        <v>15000</v>
      </c>
      <c r="H104" s="220">
        <f t="shared" si="24"/>
        <v>0</v>
      </c>
      <c r="I104" s="220">
        <f t="shared" si="24"/>
        <v>0</v>
      </c>
      <c r="J104" s="220">
        <f t="shared" si="24"/>
        <v>0</v>
      </c>
      <c r="K104" s="222"/>
      <c r="L104" s="222"/>
    </row>
    <row r="105" spans="1:12" ht="15.75" hidden="1">
      <c r="A105" s="165"/>
      <c r="B105" s="135" t="s">
        <v>279</v>
      </c>
      <c r="C105" s="315"/>
      <c r="D105" s="298"/>
      <c r="E105" s="142">
        <v>4810</v>
      </c>
      <c r="F105" s="136">
        <f>SUM(G105+L105)</f>
        <v>15000</v>
      </c>
      <c r="G105" s="166">
        <v>15000</v>
      </c>
      <c r="H105" s="167"/>
      <c r="I105" s="168"/>
      <c r="J105" s="167">
        <v>0</v>
      </c>
      <c r="K105" s="168"/>
      <c r="L105" s="168"/>
    </row>
    <row r="106" spans="1:12" s="2" customFormat="1" ht="15.75">
      <c r="A106" s="162" t="s">
        <v>296</v>
      </c>
      <c r="B106" s="127" t="s">
        <v>122</v>
      </c>
      <c r="C106" s="177">
        <v>801</v>
      </c>
      <c r="D106" s="310"/>
      <c r="E106" s="102"/>
      <c r="F106" s="128">
        <f t="shared" si="20"/>
        <v>4683516</v>
      </c>
      <c r="G106" s="121">
        <f aca="true" t="shared" si="25" ref="G106:L106">SUM(G107,G123,G138,G154,G156,G168,G170)</f>
        <v>3533516</v>
      </c>
      <c r="H106" s="121">
        <f t="shared" si="25"/>
        <v>2924247</v>
      </c>
      <c r="I106" s="121">
        <f t="shared" si="25"/>
        <v>0</v>
      </c>
      <c r="J106" s="121">
        <f t="shared" si="25"/>
        <v>0</v>
      </c>
      <c r="K106" s="121">
        <f t="shared" si="25"/>
        <v>0</v>
      </c>
      <c r="L106" s="121">
        <f t="shared" si="25"/>
        <v>1150000</v>
      </c>
    </row>
    <row r="107" spans="1:12" s="204" customFormat="1" ht="15">
      <c r="A107" s="216"/>
      <c r="B107" s="200" t="s">
        <v>51</v>
      </c>
      <c r="C107" s="316"/>
      <c r="D107" s="201">
        <v>80101</v>
      </c>
      <c r="E107" s="75"/>
      <c r="F107" s="202">
        <f>SUM(F108:F122)</f>
        <v>3196152</v>
      </c>
      <c r="G107" s="218">
        <f aca="true" t="shared" si="26" ref="G107:L107">SUM(G108:G122)</f>
        <v>2046152</v>
      </c>
      <c r="H107" s="218">
        <f t="shared" si="26"/>
        <v>1830000</v>
      </c>
      <c r="I107" s="218">
        <f t="shared" si="26"/>
        <v>0</v>
      </c>
      <c r="J107" s="218">
        <f t="shared" si="26"/>
        <v>0</v>
      </c>
      <c r="K107" s="218">
        <f t="shared" si="26"/>
        <v>0</v>
      </c>
      <c r="L107" s="218">
        <f t="shared" si="26"/>
        <v>1150000</v>
      </c>
    </row>
    <row r="108" spans="1:12" ht="25.5" hidden="1">
      <c r="A108" s="158"/>
      <c r="B108" s="131" t="s">
        <v>133</v>
      </c>
      <c r="C108" s="130"/>
      <c r="D108" s="201"/>
      <c r="E108" s="75">
        <v>3020</v>
      </c>
      <c r="F108" s="136">
        <f t="shared" si="20"/>
        <v>52352</v>
      </c>
      <c r="G108" s="159">
        <v>52352</v>
      </c>
      <c r="H108" s="160"/>
      <c r="I108" s="161"/>
      <c r="J108" s="160"/>
      <c r="K108" s="161"/>
      <c r="L108" s="161"/>
    </row>
    <row r="109" spans="1:12" ht="15.75" hidden="1">
      <c r="A109" s="158"/>
      <c r="B109" s="131" t="s">
        <v>134</v>
      </c>
      <c r="C109" s="130"/>
      <c r="D109" s="201"/>
      <c r="E109" s="75">
        <v>4010</v>
      </c>
      <c r="F109" s="136">
        <f t="shared" si="20"/>
        <v>1390000</v>
      </c>
      <c r="G109" s="159">
        <v>1390000</v>
      </c>
      <c r="H109" s="159">
        <v>1390000</v>
      </c>
      <c r="I109" s="161"/>
      <c r="J109" s="160"/>
      <c r="K109" s="161"/>
      <c r="L109" s="161"/>
    </row>
    <row r="110" spans="1:12" ht="15.75" hidden="1">
      <c r="A110" s="158"/>
      <c r="B110" s="131" t="s">
        <v>135</v>
      </c>
      <c r="C110" s="130"/>
      <c r="D110" s="217"/>
      <c r="E110" s="153">
        <v>4040</v>
      </c>
      <c r="F110" s="136">
        <f t="shared" si="20"/>
        <v>115000</v>
      </c>
      <c r="G110" s="159">
        <v>115000</v>
      </c>
      <c r="H110" s="159">
        <v>115000</v>
      </c>
      <c r="I110" s="161"/>
      <c r="J110" s="160"/>
      <c r="K110" s="161"/>
      <c r="L110" s="161"/>
    </row>
    <row r="111" spans="1:12" ht="15.75" hidden="1">
      <c r="A111" s="158"/>
      <c r="B111" s="131" t="s">
        <v>136</v>
      </c>
      <c r="C111" s="130"/>
      <c r="D111" s="217"/>
      <c r="E111" s="153">
        <v>4110</v>
      </c>
      <c r="F111" s="136">
        <f t="shared" si="20"/>
        <v>290000</v>
      </c>
      <c r="G111" s="159">
        <v>290000</v>
      </c>
      <c r="H111" s="159">
        <v>290000</v>
      </c>
      <c r="I111" s="161"/>
      <c r="J111" s="160"/>
      <c r="K111" s="161"/>
      <c r="L111" s="161"/>
    </row>
    <row r="112" spans="1:12" ht="15.75" hidden="1">
      <c r="A112" s="158"/>
      <c r="B112" s="131" t="s">
        <v>137</v>
      </c>
      <c r="C112" s="130"/>
      <c r="D112" s="217"/>
      <c r="E112" s="153">
        <v>4120</v>
      </c>
      <c r="F112" s="136">
        <f t="shared" si="20"/>
        <v>35000</v>
      </c>
      <c r="G112" s="159">
        <v>35000</v>
      </c>
      <c r="H112" s="159">
        <v>35000</v>
      </c>
      <c r="I112" s="161"/>
      <c r="J112" s="160"/>
      <c r="K112" s="161"/>
      <c r="L112" s="161"/>
    </row>
    <row r="113" spans="1:12" ht="15.75" hidden="1">
      <c r="A113" s="158"/>
      <c r="B113" s="131" t="s">
        <v>129</v>
      </c>
      <c r="C113" s="130"/>
      <c r="D113" s="217"/>
      <c r="E113" s="153">
        <v>4210</v>
      </c>
      <c r="F113" s="136">
        <f t="shared" si="20"/>
        <v>938</v>
      </c>
      <c r="G113" s="159">
        <v>938</v>
      </c>
      <c r="H113" s="160"/>
      <c r="I113" s="161"/>
      <c r="J113" s="160"/>
      <c r="K113" s="161"/>
      <c r="L113" s="161"/>
    </row>
    <row r="114" spans="1:12" ht="25.5" hidden="1">
      <c r="A114" s="158"/>
      <c r="B114" s="131" t="s">
        <v>157</v>
      </c>
      <c r="C114" s="130"/>
      <c r="D114" s="217"/>
      <c r="E114" s="153">
        <v>4243</v>
      </c>
      <c r="F114" s="136">
        <f t="shared" si="20"/>
        <v>10562</v>
      </c>
      <c r="G114" s="159">
        <v>10562</v>
      </c>
      <c r="H114" s="160"/>
      <c r="I114" s="161"/>
      <c r="J114" s="160"/>
      <c r="K114" s="161"/>
      <c r="L114" s="161"/>
    </row>
    <row r="115" spans="1:12" ht="15.75" hidden="1">
      <c r="A115" s="158"/>
      <c r="B115" s="131" t="s">
        <v>138</v>
      </c>
      <c r="C115" s="130"/>
      <c r="D115" s="217"/>
      <c r="E115" s="153">
        <v>4260</v>
      </c>
      <c r="F115" s="136">
        <f t="shared" si="20"/>
        <v>35000</v>
      </c>
      <c r="G115" s="159">
        <v>35000</v>
      </c>
      <c r="H115" s="160"/>
      <c r="I115" s="161"/>
      <c r="J115" s="160"/>
      <c r="K115" s="161"/>
      <c r="L115" s="161"/>
    </row>
    <row r="116" spans="1:12" ht="15.75" hidden="1">
      <c r="A116" s="158"/>
      <c r="B116" s="131" t="s">
        <v>139</v>
      </c>
      <c r="C116" s="130"/>
      <c r="D116" s="217"/>
      <c r="E116" s="153">
        <v>4270</v>
      </c>
      <c r="F116" s="136">
        <f t="shared" si="20"/>
        <v>0</v>
      </c>
      <c r="G116" s="159">
        <v>0</v>
      </c>
      <c r="H116" s="160"/>
      <c r="I116" s="161"/>
      <c r="J116" s="160"/>
      <c r="K116" s="161"/>
      <c r="L116" s="161"/>
    </row>
    <row r="117" spans="1:12" ht="15.75" hidden="1">
      <c r="A117" s="158"/>
      <c r="B117" s="131" t="s">
        <v>130</v>
      </c>
      <c r="C117" s="130"/>
      <c r="D117" s="217"/>
      <c r="E117" s="153">
        <v>4300</v>
      </c>
      <c r="F117" s="136">
        <f t="shared" si="20"/>
        <v>0</v>
      </c>
      <c r="G117" s="159">
        <v>0</v>
      </c>
      <c r="H117" s="160"/>
      <c r="I117" s="161"/>
      <c r="J117" s="160"/>
      <c r="K117" s="161"/>
      <c r="L117" s="161"/>
    </row>
    <row r="118" spans="1:12" ht="15.75" hidden="1">
      <c r="A118" s="158"/>
      <c r="B118" s="131"/>
      <c r="C118" s="130"/>
      <c r="D118" s="217"/>
      <c r="E118" s="153">
        <v>4410</v>
      </c>
      <c r="F118" s="136">
        <f t="shared" si="20"/>
        <v>1500</v>
      </c>
      <c r="G118" s="159">
        <v>1500</v>
      </c>
      <c r="H118" s="160"/>
      <c r="I118" s="161"/>
      <c r="J118" s="160"/>
      <c r="K118" s="161"/>
      <c r="L118" s="161"/>
    </row>
    <row r="119" spans="1:12" ht="15.75" hidden="1">
      <c r="A119" s="158"/>
      <c r="B119" s="131"/>
      <c r="C119" s="130"/>
      <c r="D119" s="217"/>
      <c r="E119" s="153">
        <v>4430</v>
      </c>
      <c r="F119" s="136">
        <f t="shared" si="20"/>
        <v>800</v>
      </c>
      <c r="G119" s="159">
        <v>800</v>
      </c>
      <c r="H119" s="160"/>
      <c r="I119" s="161"/>
      <c r="J119" s="160"/>
      <c r="K119" s="161"/>
      <c r="L119" s="161"/>
    </row>
    <row r="120" spans="1:12" ht="25.5" hidden="1">
      <c r="A120" s="158"/>
      <c r="B120" s="131" t="s">
        <v>141</v>
      </c>
      <c r="C120" s="130"/>
      <c r="D120" s="217"/>
      <c r="E120" s="153">
        <v>4440</v>
      </c>
      <c r="F120" s="136">
        <f t="shared" si="20"/>
        <v>115000</v>
      </c>
      <c r="G120" s="159">
        <v>115000</v>
      </c>
      <c r="H120" s="160"/>
      <c r="I120" s="161"/>
      <c r="J120" s="160"/>
      <c r="K120" s="161"/>
      <c r="L120" s="161"/>
    </row>
    <row r="121" spans="1:12" ht="15.75" hidden="1">
      <c r="A121" s="158"/>
      <c r="B121" s="131"/>
      <c r="C121" s="130"/>
      <c r="D121" s="217"/>
      <c r="E121" s="153">
        <v>6050</v>
      </c>
      <c r="F121" s="136">
        <f t="shared" si="20"/>
        <v>1150000</v>
      </c>
      <c r="G121" s="159"/>
      <c r="H121" s="160"/>
      <c r="I121" s="161"/>
      <c r="J121" s="160"/>
      <c r="K121" s="161"/>
      <c r="L121" s="161">
        <v>1150000</v>
      </c>
    </row>
    <row r="122" spans="1:12" ht="15.75" hidden="1">
      <c r="A122" s="158"/>
      <c r="B122" s="131"/>
      <c r="C122" s="130"/>
      <c r="D122" s="217"/>
      <c r="E122" s="153">
        <v>6060</v>
      </c>
      <c r="F122" s="136">
        <f t="shared" si="20"/>
        <v>0</v>
      </c>
      <c r="G122" s="159"/>
      <c r="H122" s="160"/>
      <c r="I122" s="161"/>
      <c r="J122" s="160"/>
      <c r="K122" s="161"/>
      <c r="L122" s="161">
        <v>0</v>
      </c>
    </row>
    <row r="123" spans="1:12" s="204" customFormat="1" ht="15">
      <c r="A123" s="216"/>
      <c r="B123" s="200" t="s">
        <v>167</v>
      </c>
      <c r="C123" s="316"/>
      <c r="D123" s="201">
        <v>80104</v>
      </c>
      <c r="E123" s="75"/>
      <c r="F123" s="172">
        <f t="shared" si="20"/>
        <v>333798</v>
      </c>
      <c r="G123" s="218">
        <f aca="true" t="shared" si="27" ref="G123:L123">SUM(G124:G137)</f>
        <v>333798</v>
      </c>
      <c r="H123" s="218">
        <f t="shared" si="27"/>
        <v>255197</v>
      </c>
      <c r="I123" s="218">
        <f t="shared" si="27"/>
        <v>0</v>
      </c>
      <c r="J123" s="218">
        <f t="shared" si="27"/>
        <v>0</v>
      </c>
      <c r="K123" s="218">
        <f t="shared" si="27"/>
        <v>0</v>
      </c>
      <c r="L123" s="218">
        <f t="shared" si="27"/>
        <v>0</v>
      </c>
    </row>
    <row r="124" spans="1:12" ht="25.5" hidden="1">
      <c r="A124" s="158"/>
      <c r="B124" s="131" t="s">
        <v>133</v>
      </c>
      <c r="C124" s="130"/>
      <c r="D124" s="201"/>
      <c r="E124" s="75">
        <v>3020</v>
      </c>
      <c r="F124" s="136">
        <f t="shared" si="20"/>
        <v>11139</v>
      </c>
      <c r="G124" s="159">
        <v>11139</v>
      </c>
      <c r="H124" s="160"/>
      <c r="I124" s="161"/>
      <c r="J124" s="160"/>
      <c r="K124" s="161"/>
      <c r="L124" s="161"/>
    </row>
    <row r="125" spans="1:12" ht="15.75" hidden="1">
      <c r="A125" s="158"/>
      <c r="B125" s="131" t="s">
        <v>134</v>
      </c>
      <c r="C125" s="130"/>
      <c r="D125" s="201"/>
      <c r="E125" s="75">
        <v>4010</v>
      </c>
      <c r="F125" s="136">
        <f t="shared" si="20"/>
        <v>199239</v>
      </c>
      <c r="G125" s="159">
        <v>199239</v>
      </c>
      <c r="H125" s="159">
        <v>199239</v>
      </c>
      <c r="I125" s="161"/>
      <c r="J125" s="160"/>
      <c r="K125" s="161"/>
      <c r="L125" s="161"/>
    </row>
    <row r="126" spans="1:12" ht="15.75" hidden="1">
      <c r="A126" s="158"/>
      <c r="B126" s="131" t="s">
        <v>135</v>
      </c>
      <c r="C126" s="130"/>
      <c r="D126" s="217"/>
      <c r="E126" s="153">
        <v>4040</v>
      </c>
      <c r="F126" s="136">
        <f t="shared" si="20"/>
        <v>12500</v>
      </c>
      <c r="G126" s="159">
        <v>12500</v>
      </c>
      <c r="H126" s="159">
        <v>12500</v>
      </c>
      <c r="I126" s="161"/>
      <c r="J126" s="160"/>
      <c r="K126" s="161"/>
      <c r="L126" s="161"/>
    </row>
    <row r="127" spans="1:12" ht="15.75" hidden="1">
      <c r="A127" s="158"/>
      <c r="B127" s="131" t="s">
        <v>136</v>
      </c>
      <c r="C127" s="130"/>
      <c r="D127" s="217"/>
      <c r="E127" s="153">
        <v>4110</v>
      </c>
      <c r="F127" s="136">
        <f t="shared" si="20"/>
        <v>38248</v>
      </c>
      <c r="G127" s="159">
        <v>38248</v>
      </c>
      <c r="H127" s="159">
        <v>38248</v>
      </c>
      <c r="I127" s="161"/>
      <c r="J127" s="160"/>
      <c r="K127" s="161"/>
      <c r="L127" s="161"/>
    </row>
    <row r="128" spans="1:12" ht="15.75" hidden="1">
      <c r="A128" s="158"/>
      <c r="B128" s="131" t="s">
        <v>137</v>
      </c>
      <c r="C128" s="130"/>
      <c r="D128" s="217"/>
      <c r="E128" s="153">
        <v>4120</v>
      </c>
      <c r="F128" s="136">
        <f t="shared" si="20"/>
        <v>5210</v>
      </c>
      <c r="G128" s="159">
        <v>5210</v>
      </c>
      <c r="H128" s="159">
        <v>5210</v>
      </c>
      <c r="I128" s="161"/>
      <c r="J128" s="160"/>
      <c r="K128" s="161"/>
      <c r="L128" s="161"/>
    </row>
    <row r="129" spans="1:12" ht="15.75" hidden="1">
      <c r="A129" s="158"/>
      <c r="B129" s="131" t="s">
        <v>129</v>
      </c>
      <c r="C129" s="130"/>
      <c r="D129" s="217"/>
      <c r="E129" s="153">
        <v>4210</v>
      </c>
      <c r="F129" s="136">
        <f t="shared" si="20"/>
        <v>7666</v>
      </c>
      <c r="G129" s="159">
        <v>7666</v>
      </c>
      <c r="H129" s="160"/>
      <c r="I129" s="161"/>
      <c r="J129" s="160"/>
      <c r="K129" s="161"/>
      <c r="L129" s="161"/>
    </row>
    <row r="130" spans="1:12" ht="15.75" hidden="1">
      <c r="A130" s="158"/>
      <c r="B130" s="131"/>
      <c r="C130" s="130"/>
      <c r="D130" s="217"/>
      <c r="E130" s="153">
        <v>4220</v>
      </c>
      <c r="F130" s="136">
        <f t="shared" si="20"/>
        <v>22000</v>
      </c>
      <c r="G130" s="159">
        <v>22000</v>
      </c>
      <c r="H130" s="160"/>
      <c r="I130" s="161"/>
      <c r="J130" s="160"/>
      <c r="K130" s="161"/>
      <c r="L130" s="161"/>
    </row>
    <row r="131" spans="1:12" ht="15.75" hidden="1">
      <c r="A131" s="158"/>
      <c r="B131" s="131"/>
      <c r="C131" s="130"/>
      <c r="D131" s="217"/>
      <c r="E131" s="153">
        <v>4240</v>
      </c>
      <c r="F131" s="136">
        <f t="shared" si="20"/>
        <v>0</v>
      </c>
      <c r="G131" s="159">
        <v>0</v>
      </c>
      <c r="H131" s="160"/>
      <c r="I131" s="161"/>
      <c r="J131" s="160"/>
      <c r="K131" s="161"/>
      <c r="L131" s="161"/>
    </row>
    <row r="132" spans="1:12" ht="15.75" hidden="1">
      <c r="A132" s="158"/>
      <c r="B132" s="131" t="s">
        <v>138</v>
      </c>
      <c r="C132" s="130"/>
      <c r="D132" s="217"/>
      <c r="E132" s="153">
        <v>4260</v>
      </c>
      <c r="F132" s="136">
        <f t="shared" si="20"/>
        <v>20000</v>
      </c>
      <c r="G132" s="159">
        <v>20000</v>
      </c>
      <c r="H132" s="160"/>
      <c r="I132" s="161"/>
      <c r="J132" s="160"/>
      <c r="K132" s="161"/>
      <c r="L132" s="161"/>
    </row>
    <row r="133" spans="1:12" ht="15.75" hidden="1">
      <c r="A133" s="158"/>
      <c r="B133" s="131"/>
      <c r="C133" s="130"/>
      <c r="D133" s="217"/>
      <c r="E133" s="153">
        <v>4270</v>
      </c>
      <c r="F133" s="136">
        <f t="shared" si="20"/>
        <v>0</v>
      </c>
      <c r="G133" s="159">
        <v>0</v>
      </c>
      <c r="H133" s="160"/>
      <c r="I133" s="161"/>
      <c r="J133" s="160"/>
      <c r="K133" s="161"/>
      <c r="L133" s="161"/>
    </row>
    <row r="134" spans="1:12" ht="15.75" hidden="1">
      <c r="A134" s="158"/>
      <c r="B134" s="131" t="s">
        <v>130</v>
      </c>
      <c r="C134" s="130"/>
      <c r="D134" s="217"/>
      <c r="E134" s="153">
        <v>4300</v>
      </c>
      <c r="F134" s="136">
        <f t="shared" si="20"/>
        <v>4000</v>
      </c>
      <c r="G134" s="159">
        <v>4000</v>
      </c>
      <c r="H134" s="160"/>
      <c r="I134" s="161"/>
      <c r="J134" s="160"/>
      <c r="K134" s="161"/>
      <c r="L134" s="161"/>
    </row>
    <row r="135" spans="1:12" ht="15.75" hidden="1">
      <c r="A135" s="158"/>
      <c r="B135" s="131"/>
      <c r="C135" s="130"/>
      <c r="D135" s="217"/>
      <c r="E135" s="153">
        <v>4410</v>
      </c>
      <c r="F135" s="136">
        <f t="shared" si="20"/>
        <v>700</v>
      </c>
      <c r="G135" s="159">
        <v>700</v>
      </c>
      <c r="H135" s="160"/>
      <c r="I135" s="161"/>
      <c r="J135" s="160"/>
      <c r="K135" s="161"/>
      <c r="L135" s="161"/>
    </row>
    <row r="136" spans="1:12" ht="25.5" hidden="1">
      <c r="A136" s="158"/>
      <c r="B136" s="131" t="s">
        <v>141</v>
      </c>
      <c r="C136" s="130"/>
      <c r="D136" s="217"/>
      <c r="E136" s="153">
        <v>4440</v>
      </c>
      <c r="F136" s="136">
        <f t="shared" si="20"/>
        <v>13096</v>
      </c>
      <c r="G136" s="159">
        <v>13096</v>
      </c>
      <c r="H136" s="160"/>
      <c r="I136" s="161"/>
      <c r="J136" s="160"/>
      <c r="K136" s="161"/>
      <c r="L136" s="161"/>
    </row>
    <row r="137" spans="1:12" ht="15.75" hidden="1">
      <c r="A137" s="158"/>
      <c r="B137" s="131"/>
      <c r="C137" s="130"/>
      <c r="D137" s="217"/>
      <c r="E137" s="153">
        <v>6060</v>
      </c>
      <c r="F137" s="136">
        <f t="shared" si="20"/>
        <v>0</v>
      </c>
      <c r="G137" s="159">
        <v>0</v>
      </c>
      <c r="H137" s="160"/>
      <c r="I137" s="161"/>
      <c r="J137" s="160"/>
      <c r="K137" s="161"/>
      <c r="L137" s="161">
        <v>0</v>
      </c>
    </row>
    <row r="138" spans="1:12" s="204" customFormat="1" ht="15">
      <c r="A138" s="216"/>
      <c r="B138" s="200" t="s">
        <v>208</v>
      </c>
      <c r="C138" s="316"/>
      <c r="D138" s="201">
        <v>80110</v>
      </c>
      <c r="E138" s="75"/>
      <c r="F138" s="172">
        <f aca="true" t="shared" si="28" ref="F138:F153">SUM(G138+L138)</f>
        <v>994826</v>
      </c>
      <c r="G138" s="218">
        <f aca="true" t="shared" si="29" ref="G138:L138">SUM(G139:G153)</f>
        <v>994826</v>
      </c>
      <c r="H138" s="218">
        <f t="shared" si="29"/>
        <v>768000</v>
      </c>
      <c r="I138" s="218">
        <f t="shared" si="29"/>
        <v>0</v>
      </c>
      <c r="J138" s="218">
        <f t="shared" si="29"/>
        <v>0</v>
      </c>
      <c r="K138" s="218">
        <f t="shared" si="29"/>
        <v>0</v>
      </c>
      <c r="L138" s="218">
        <f t="shared" si="29"/>
        <v>0</v>
      </c>
    </row>
    <row r="139" spans="1:12" ht="25.5" hidden="1">
      <c r="A139" s="158"/>
      <c r="B139" s="131" t="s">
        <v>133</v>
      </c>
      <c r="C139" s="130"/>
      <c r="D139" s="201"/>
      <c r="E139" s="75">
        <v>3020</v>
      </c>
      <c r="F139" s="172">
        <f t="shared" si="28"/>
        <v>50000</v>
      </c>
      <c r="G139" s="159">
        <v>50000</v>
      </c>
      <c r="H139" s="160"/>
      <c r="I139" s="161"/>
      <c r="J139" s="160"/>
      <c r="K139" s="161"/>
      <c r="L139" s="161"/>
    </row>
    <row r="140" spans="1:12" ht="15.75" hidden="1">
      <c r="A140" s="158"/>
      <c r="B140" s="131" t="s">
        <v>134</v>
      </c>
      <c r="C140" s="130"/>
      <c r="D140" s="201"/>
      <c r="E140" s="75">
        <v>4010</v>
      </c>
      <c r="F140" s="172">
        <f t="shared" si="28"/>
        <v>600000</v>
      </c>
      <c r="G140" s="159">
        <v>600000</v>
      </c>
      <c r="H140" s="159">
        <v>600000</v>
      </c>
      <c r="I140" s="161"/>
      <c r="J140" s="160"/>
      <c r="K140" s="161"/>
      <c r="L140" s="161"/>
    </row>
    <row r="141" spans="1:12" ht="15.75" hidden="1">
      <c r="A141" s="158"/>
      <c r="B141" s="131" t="s">
        <v>135</v>
      </c>
      <c r="C141" s="130"/>
      <c r="D141" s="217"/>
      <c r="E141" s="153">
        <v>4040</v>
      </c>
      <c r="F141" s="172">
        <f t="shared" si="28"/>
        <v>38000</v>
      </c>
      <c r="G141" s="159">
        <v>38000</v>
      </c>
      <c r="H141" s="159">
        <v>38000</v>
      </c>
      <c r="I141" s="161"/>
      <c r="J141" s="160"/>
      <c r="K141" s="161"/>
      <c r="L141" s="161"/>
    </row>
    <row r="142" spans="1:12" ht="15.75" hidden="1">
      <c r="A142" s="158"/>
      <c r="B142" s="131" t="s">
        <v>136</v>
      </c>
      <c r="C142" s="130"/>
      <c r="D142" s="217"/>
      <c r="E142" s="153">
        <v>4110</v>
      </c>
      <c r="F142" s="172">
        <f t="shared" si="28"/>
        <v>114000</v>
      </c>
      <c r="G142" s="159">
        <v>114000</v>
      </c>
      <c r="H142" s="159">
        <v>114000</v>
      </c>
      <c r="I142" s="161"/>
      <c r="J142" s="160"/>
      <c r="K142" s="161"/>
      <c r="L142" s="161"/>
    </row>
    <row r="143" spans="1:12" ht="15.75" hidden="1">
      <c r="A143" s="158"/>
      <c r="B143" s="131" t="s">
        <v>137</v>
      </c>
      <c r="C143" s="130"/>
      <c r="D143" s="217"/>
      <c r="E143" s="153">
        <v>4120</v>
      </c>
      <c r="F143" s="172">
        <f t="shared" si="28"/>
        <v>16000</v>
      </c>
      <c r="G143" s="159">
        <v>16000</v>
      </c>
      <c r="H143" s="159">
        <v>16000</v>
      </c>
      <c r="I143" s="161"/>
      <c r="J143" s="160"/>
      <c r="K143" s="161"/>
      <c r="L143" s="161"/>
    </row>
    <row r="144" spans="1:12" ht="15.75" hidden="1">
      <c r="A144" s="158"/>
      <c r="B144" s="131" t="s">
        <v>129</v>
      </c>
      <c r="C144" s="130"/>
      <c r="D144" s="217"/>
      <c r="E144" s="153">
        <v>4210</v>
      </c>
      <c r="F144" s="172">
        <f t="shared" si="28"/>
        <v>16026</v>
      </c>
      <c r="G144" s="159">
        <v>16026</v>
      </c>
      <c r="H144" s="160"/>
      <c r="I144" s="161"/>
      <c r="J144" s="160"/>
      <c r="K144" s="161"/>
      <c r="L144" s="161"/>
    </row>
    <row r="145" spans="1:12" ht="15.75" hidden="1">
      <c r="A145" s="158"/>
      <c r="B145" s="131"/>
      <c r="C145" s="130"/>
      <c r="D145" s="217"/>
      <c r="E145" s="153">
        <v>4240</v>
      </c>
      <c r="F145" s="172">
        <f t="shared" si="28"/>
        <v>10000</v>
      </c>
      <c r="G145" s="159">
        <v>10000</v>
      </c>
      <c r="H145" s="160"/>
      <c r="I145" s="161"/>
      <c r="J145" s="160"/>
      <c r="K145" s="161"/>
      <c r="L145" s="161"/>
    </row>
    <row r="146" spans="1:12" ht="15.75" hidden="1">
      <c r="A146" s="158"/>
      <c r="B146" s="131" t="s">
        <v>138</v>
      </c>
      <c r="C146" s="130"/>
      <c r="D146" s="217"/>
      <c r="E146" s="153">
        <v>4260</v>
      </c>
      <c r="F146" s="172">
        <f t="shared" si="28"/>
        <v>65000</v>
      </c>
      <c r="G146" s="159">
        <v>65000</v>
      </c>
      <c r="H146" s="160"/>
      <c r="I146" s="161"/>
      <c r="J146" s="160"/>
      <c r="K146" s="161"/>
      <c r="L146" s="161"/>
    </row>
    <row r="147" spans="1:12" ht="15.75" hidden="1">
      <c r="A147" s="158"/>
      <c r="B147" s="131"/>
      <c r="C147" s="130"/>
      <c r="D147" s="217"/>
      <c r="E147" s="153">
        <v>4270</v>
      </c>
      <c r="F147" s="172">
        <f t="shared" si="28"/>
        <v>20000</v>
      </c>
      <c r="G147" s="159">
        <v>20000</v>
      </c>
      <c r="H147" s="160"/>
      <c r="I147" s="161"/>
      <c r="J147" s="160"/>
      <c r="K147" s="161"/>
      <c r="L147" s="161"/>
    </row>
    <row r="148" spans="1:12" ht="15.75" hidden="1">
      <c r="A148" s="158"/>
      <c r="B148" s="131" t="s">
        <v>130</v>
      </c>
      <c r="C148" s="130"/>
      <c r="D148" s="217"/>
      <c r="E148" s="153">
        <v>4300</v>
      </c>
      <c r="F148" s="172">
        <f t="shared" si="28"/>
        <v>16000</v>
      </c>
      <c r="G148" s="159">
        <v>16000</v>
      </c>
      <c r="H148" s="160"/>
      <c r="I148" s="161"/>
      <c r="J148" s="160"/>
      <c r="K148" s="161"/>
      <c r="L148" s="161"/>
    </row>
    <row r="149" spans="1:12" ht="15.75" hidden="1">
      <c r="A149" s="158"/>
      <c r="B149" s="131"/>
      <c r="C149" s="130"/>
      <c r="D149" s="217"/>
      <c r="E149" s="153">
        <v>4410</v>
      </c>
      <c r="F149" s="172">
        <f t="shared" si="28"/>
        <v>2000</v>
      </c>
      <c r="G149" s="159">
        <v>2000</v>
      </c>
      <c r="H149" s="160"/>
      <c r="I149" s="161"/>
      <c r="J149" s="160"/>
      <c r="K149" s="161"/>
      <c r="L149" s="161"/>
    </row>
    <row r="150" spans="1:12" ht="15.75" hidden="1">
      <c r="A150" s="158"/>
      <c r="B150" s="131"/>
      <c r="C150" s="130"/>
      <c r="D150" s="217"/>
      <c r="E150" s="153">
        <v>4430</v>
      </c>
      <c r="F150" s="172">
        <f t="shared" si="28"/>
        <v>2000</v>
      </c>
      <c r="G150" s="159">
        <v>2000</v>
      </c>
      <c r="H150" s="160"/>
      <c r="I150" s="161"/>
      <c r="J150" s="160"/>
      <c r="K150" s="161"/>
      <c r="L150" s="161"/>
    </row>
    <row r="151" spans="1:12" ht="25.5" hidden="1">
      <c r="A151" s="158"/>
      <c r="B151" s="131" t="s">
        <v>141</v>
      </c>
      <c r="C151" s="130"/>
      <c r="D151" s="217"/>
      <c r="E151" s="153">
        <v>4440</v>
      </c>
      <c r="F151" s="172">
        <f t="shared" si="28"/>
        <v>45800</v>
      </c>
      <c r="G151" s="159">
        <v>45800</v>
      </c>
      <c r="H151" s="160"/>
      <c r="I151" s="161"/>
      <c r="J151" s="160"/>
      <c r="K151" s="161"/>
      <c r="L151" s="161"/>
    </row>
    <row r="152" spans="1:12" ht="25.5" hidden="1">
      <c r="A152" s="158"/>
      <c r="B152" s="131" t="s">
        <v>145</v>
      </c>
      <c r="C152" s="130"/>
      <c r="D152" s="217"/>
      <c r="E152" s="153">
        <v>6050</v>
      </c>
      <c r="F152" s="172">
        <f t="shared" si="28"/>
        <v>0</v>
      </c>
      <c r="G152" s="159"/>
      <c r="H152" s="160"/>
      <c r="I152" s="161"/>
      <c r="J152" s="160"/>
      <c r="K152" s="161"/>
      <c r="L152" s="161">
        <v>0</v>
      </c>
    </row>
    <row r="153" spans="1:12" ht="25.5" hidden="1">
      <c r="A153" s="158"/>
      <c r="B153" s="131" t="s">
        <v>179</v>
      </c>
      <c r="C153" s="130"/>
      <c r="D153" s="217"/>
      <c r="E153" s="153">
        <v>6060</v>
      </c>
      <c r="F153" s="172">
        <f t="shared" si="28"/>
        <v>0</v>
      </c>
      <c r="G153" s="159"/>
      <c r="H153" s="160"/>
      <c r="I153" s="161"/>
      <c r="J153" s="160"/>
      <c r="K153" s="161"/>
      <c r="L153" s="161">
        <v>0</v>
      </c>
    </row>
    <row r="154" spans="1:12" s="204" customFormat="1" ht="15">
      <c r="A154" s="216"/>
      <c r="B154" s="200" t="s">
        <v>158</v>
      </c>
      <c r="C154" s="316"/>
      <c r="D154" s="217">
        <v>80113</v>
      </c>
      <c r="E154" s="153"/>
      <c r="F154" s="202">
        <f aca="true" t="shared" si="30" ref="F154:F225">SUM(G154+L154)</f>
        <v>42000</v>
      </c>
      <c r="G154" s="218">
        <f aca="true" t="shared" si="31" ref="G154:L154">SUM(G155)</f>
        <v>42000</v>
      </c>
      <c r="H154" s="218">
        <f t="shared" si="31"/>
        <v>0</v>
      </c>
      <c r="I154" s="218">
        <f t="shared" si="31"/>
        <v>0</v>
      </c>
      <c r="J154" s="218">
        <f t="shared" si="31"/>
        <v>0</v>
      </c>
      <c r="K154" s="218">
        <f t="shared" si="31"/>
        <v>0</v>
      </c>
      <c r="L154" s="218">
        <f t="shared" si="31"/>
        <v>0</v>
      </c>
    </row>
    <row r="155" spans="1:12" s="78" customFormat="1" ht="15" hidden="1">
      <c r="A155" s="169"/>
      <c r="B155" s="170" t="s">
        <v>130</v>
      </c>
      <c r="C155" s="322"/>
      <c r="D155" s="312"/>
      <c r="E155" s="171">
        <v>4300</v>
      </c>
      <c r="F155" s="172">
        <f t="shared" si="30"/>
        <v>42000</v>
      </c>
      <c r="G155" s="173">
        <v>42000</v>
      </c>
      <c r="H155" s="174"/>
      <c r="I155" s="175"/>
      <c r="J155" s="174"/>
      <c r="K155" s="175"/>
      <c r="L155" s="175"/>
    </row>
    <row r="156" spans="1:12" s="204" customFormat="1" ht="30">
      <c r="A156" s="216"/>
      <c r="B156" s="200" t="s">
        <v>321</v>
      </c>
      <c r="C156" s="316"/>
      <c r="D156" s="201">
        <v>80114</v>
      </c>
      <c r="E156" s="75"/>
      <c r="F156" s="202">
        <f>SUM(F157:F167)</f>
        <v>81240</v>
      </c>
      <c r="G156" s="218">
        <f aca="true" t="shared" si="32" ref="G156:L156">SUM(G157:G167)</f>
        <v>81240</v>
      </c>
      <c r="H156" s="218">
        <f t="shared" si="32"/>
        <v>71050</v>
      </c>
      <c r="I156" s="218">
        <f t="shared" si="32"/>
        <v>0</v>
      </c>
      <c r="J156" s="218">
        <f t="shared" si="32"/>
        <v>0</v>
      </c>
      <c r="K156" s="218">
        <f t="shared" si="32"/>
        <v>0</v>
      </c>
      <c r="L156" s="218">
        <f t="shared" si="32"/>
        <v>0</v>
      </c>
    </row>
    <row r="157" spans="1:12" ht="25.5" hidden="1">
      <c r="A157" s="158"/>
      <c r="B157" s="131" t="s">
        <v>178</v>
      </c>
      <c r="C157" s="130"/>
      <c r="D157" s="201"/>
      <c r="E157" s="75">
        <v>3020</v>
      </c>
      <c r="F157" s="132">
        <f t="shared" si="30"/>
        <v>300</v>
      </c>
      <c r="G157" s="159">
        <v>300</v>
      </c>
      <c r="H157" s="160"/>
      <c r="I157" s="161"/>
      <c r="J157" s="160"/>
      <c r="K157" s="161"/>
      <c r="L157" s="161"/>
    </row>
    <row r="158" spans="1:12" ht="15.75" hidden="1">
      <c r="A158" s="158"/>
      <c r="B158" s="131" t="s">
        <v>134</v>
      </c>
      <c r="C158" s="130"/>
      <c r="D158" s="201"/>
      <c r="E158" s="75">
        <v>4010</v>
      </c>
      <c r="F158" s="132">
        <f t="shared" si="30"/>
        <v>54500</v>
      </c>
      <c r="G158" s="159">
        <v>54500</v>
      </c>
      <c r="H158" s="159">
        <v>54500</v>
      </c>
      <c r="I158" s="161"/>
      <c r="J158" s="160"/>
      <c r="K158" s="161"/>
      <c r="L158" s="161"/>
    </row>
    <row r="159" spans="1:12" ht="15.75" hidden="1">
      <c r="A159" s="158"/>
      <c r="B159" s="131" t="s">
        <v>135</v>
      </c>
      <c r="C159" s="130"/>
      <c r="D159" s="217"/>
      <c r="E159" s="153">
        <v>4040</v>
      </c>
      <c r="F159" s="132">
        <f t="shared" si="30"/>
        <v>4400</v>
      </c>
      <c r="G159" s="159">
        <v>4400</v>
      </c>
      <c r="H159" s="159">
        <v>4400</v>
      </c>
      <c r="I159" s="161"/>
      <c r="J159" s="160"/>
      <c r="K159" s="161"/>
      <c r="L159" s="161"/>
    </row>
    <row r="160" spans="1:12" ht="15.75" hidden="1">
      <c r="A160" s="158"/>
      <c r="B160" s="131" t="s">
        <v>136</v>
      </c>
      <c r="C160" s="130"/>
      <c r="D160" s="217"/>
      <c r="E160" s="153">
        <v>4110</v>
      </c>
      <c r="F160" s="132">
        <f t="shared" si="30"/>
        <v>10700</v>
      </c>
      <c r="G160" s="159">
        <v>10700</v>
      </c>
      <c r="H160" s="159">
        <v>10700</v>
      </c>
      <c r="I160" s="161"/>
      <c r="J160" s="160"/>
      <c r="K160" s="161"/>
      <c r="L160" s="161"/>
    </row>
    <row r="161" spans="1:12" ht="15.75" hidden="1">
      <c r="A161" s="158"/>
      <c r="B161" s="131" t="s">
        <v>137</v>
      </c>
      <c r="C161" s="130"/>
      <c r="D161" s="217"/>
      <c r="E161" s="153">
        <v>4120</v>
      </c>
      <c r="F161" s="132">
        <f t="shared" si="30"/>
        <v>1450</v>
      </c>
      <c r="G161" s="159">
        <v>1450</v>
      </c>
      <c r="H161" s="159">
        <v>1450</v>
      </c>
      <c r="I161" s="161"/>
      <c r="J161" s="160"/>
      <c r="K161" s="161"/>
      <c r="L161" s="161"/>
    </row>
    <row r="162" spans="1:12" ht="15.75" hidden="1">
      <c r="A162" s="158"/>
      <c r="B162" s="131" t="s">
        <v>129</v>
      </c>
      <c r="C162" s="130"/>
      <c r="D162" s="217"/>
      <c r="E162" s="153">
        <v>4210</v>
      </c>
      <c r="F162" s="132">
        <f t="shared" si="30"/>
        <v>2500</v>
      </c>
      <c r="G162" s="159">
        <v>2500</v>
      </c>
      <c r="H162" s="160"/>
      <c r="I162" s="161"/>
      <c r="J162" s="160"/>
      <c r="K162" s="161"/>
      <c r="L162" s="161"/>
    </row>
    <row r="163" spans="1:12" ht="15.75" hidden="1">
      <c r="A163" s="158"/>
      <c r="B163" s="131" t="s">
        <v>138</v>
      </c>
      <c r="C163" s="130"/>
      <c r="D163" s="217"/>
      <c r="E163" s="153">
        <v>4260</v>
      </c>
      <c r="F163" s="132">
        <f t="shared" si="30"/>
        <v>2500</v>
      </c>
      <c r="G163" s="159">
        <v>2500</v>
      </c>
      <c r="H163" s="160"/>
      <c r="I163" s="161"/>
      <c r="J163" s="160"/>
      <c r="K163" s="161"/>
      <c r="L163" s="161"/>
    </row>
    <row r="164" spans="1:12" ht="15.75" hidden="1">
      <c r="A164" s="158"/>
      <c r="B164" s="131" t="s">
        <v>130</v>
      </c>
      <c r="C164" s="130"/>
      <c r="D164" s="217"/>
      <c r="E164" s="153">
        <v>4300</v>
      </c>
      <c r="F164" s="132">
        <f t="shared" si="30"/>
        <v>2500</v>
      </c>
      <c r="G164" s="159">
        <v>2500</v>
      </c>
      <c r="H164" s="160"/>
      <c r="I164" s="161"/>
      <c r="J164" s="160"/>
      <c r="K164" s="161"/>
      <c r="L164" s="161"/>
    </row>
    <row r="165" spans="1:12" ht="15.75" hidden="1">
      <c r="A165" s="158"/>
      <c r="B165" s="131" t="s">
        <v>140</v>
      </c>
      <c r="C165" s="130"/>
      <c r="D165" s="217"/>
      <c r="E165" s="153">
        <v>4410</v>
      </c>
      <c r="F165" s="132">
        <f t="shared" si="30"/>
        <v>300</v>
      </c>
      <c r="G165" s="159">
        <v>300</v>
      </c>
      <c r="H165" s="160"/>
      <c r="I165" s="161"/>
      <c r="J165" s="160"/>
      <c r="K165" s="161"/>
      <c r="L165" s="161"/>
    </row>
    <row r="166" spans="1:12" ht="25.5" hidden="1">
      <c r="A166" s="158"/>
      <c r="B166" s="131" t="s">
        <v>141</v>
      </c>
      <c r="C166" s="130"/>
      <c r="D166" s="217"/>
      <c r="E166" s="153">
        <v>4440</v>
      </c>
      <c r="F166" s="132">
        <f t="shared" si="30"/>
        <v>2090</v>
      </c>
      <c r="G166" s="159">
        <v>2090</v>
      </c>
      <c r="H166" s="160"/>
      <c r="I166" s="161"/>
      <c r="J166" s="160"/>
      <c r="K166" s="161"/>
      <c r="L166" s="161"/>
    </row>
    <row r="167" spans="1:12" ht="25.5" hidden="1">
      <c r="A167" s="158"/>
      <c r="B167" s="131" t="s">
        <v>179</v>
      </c>
      <c r="C167" s="130"/>
      <c r="D167" s="217"/>
      <c r="E167" s="153">
        <v>6060</v>
      </c>
      <c r="F167" s="132">
        <f t="shared" si="30"/>
        <v>0</v>
      </c>
      <c r="G167" s="159"/>
      <c r="H167" s="160"/>
      <c r="I167" s="161"/>
      <c r="J167" s="160"/>
      <c r="K167" s="161"/>
      <c r="L167" s="161">
        <v>0</v>
      </c>
    </row>
    <row r="168" spans="1:12" s="204" customFormat="1" ht="45">
      <c r="A168" s="216"/>
      <c r="B168" s="200" t="s">
        <v>209</v>
      </c>
      <c r="C168" s="316"/>
      <c r="D168" s="217">
        <v>80195</v>
      </c>
      <c r="E168" s="153"/>
      <c r="F168" s="202">
        <f t="shared" si="30"/>
        <v>32500</v>
      </c>
      <c r="G168" s="218">
        <f aca="true" t="shared" si="33" ref="G168:L168">SUM(G169)</f>
        <v>32500</v>
      </c>
      <c r="H168" s="218">
        <f t="shared" si="33"/>
        <v>0</v>
      </c>
      <c r="I168" s="218">
        <f t="shared" si="33"/>
        <v>0</v>
      </c>
      <c r="J168" s="218">
        <f t="shared" si="33"/>
        <v>0</v>
      </c>
      <c r="K168" s="218">
        <f t="shared" si="33"/>
        <v>0</v>
      </c>
      <c r="L168" s="218">
        <f t="shared" si="33"/>
        <v>0</v>
      </c>
    </row>
    <row r="169" spans="1:12" s="78" customFormat="1" ht="30" hidden="1">
      <c r="A169" s="169"/>
      <c r="B169" s="170" t="s">
        <v>141</v>
      </c>
      <c r="C169" s="322"/>
      <c r="D169" s="312"/>
      <c r="E169" s="171">
        <v>4440</v>
      </c>
      <c r="F169" s="172">
        <f t="shared" si="30"/>
        <v>32500</v>
      </c>
      <c r="G169" s="173">
        <v>32500</v>
      </c>
      <c r="H169" s="174"/>
      <c r="I169" s="175"/>
      <c r="J169" s="174"/>
      <c r="K169" s="175"/>
      <c r="L169" s="175"/>
    </row>
    <row r="170" spans="1:12" s="204" customFormat="1" ht="30">
      <c r="A170" s="216"/>
      <c r="B170" s="200" t="s">
        <v>181</v>
      </c>
      <c r="C170" s="316"/>
      <c r="D170" s="217">
        <v>80146</v>
      </c>
      <c r="E170" s="153"/>
      <c r="F170" s="202">
        <f>SUM(G170+L170)</f>
        <v>3000</v>
      </c>
      <c r="G170" s="218">
        <f aca="true" t="shared" si="34" ref="G170:L170">SUM(G171)</f>
        <v>3000</v>
      </c>
      <c r="H170" s="218">
        <f t="shared" si="34"/>
        <v>0</v>
      </c>
      <c r="I170" s="218">
        <f t="shared" si="34"/>
        <v>0</v>
      </c>
      <c r="J170" s="218">
        <f t="shared" si="34"/>
        <v>0</v>
      </c>
      <c r="K170" s="218">
        <f t="shared" si="34"/>
        <v>0</v>
      </c>
      <c r="L170" s="218">
        <f t="shared" si="34"/>
        <v>0</v>
      </c>
    </row>
    <row r="171" spans="1:12" ht="15.75" hidden="1">
      <c r="A171" s="165"/>
      <c r="B171" s="135" t="s">
        <v>130</v>
      </c>
      <c r="C171" s="315"/>
      <c r="D171" s="308"/>
      <c r="E171" s="302">
        <v>4300</v>
      </c>
      <c r="F171" s="136">
        <f>SUM(G171+L171)</f>
        <v>3000</v>
      </c>
      <c r="G171" s="166">
        <v>3000</v>
      </c>
      <c r="H171" s="167"/>
      <c r="I171" s="168"/>
      <c r="J171" s="167"/>
      <c r="K171" s="168"/>
      <c r="L171" s="168"/>
    </row>
    <row r="172" spans="1:12" s="2" customFormat="1" ht="15.75">
      <c r="A172" s="162" t="s">
        <v>218</v>
      </c>
      <c r="B172" s="176" t="s">
        <v>159</v>
      </c>
      <c r="C172" s="177">
        <v>851</v>
      </c>
      <c r="D172" s="310"/>
      <c r="E172" s="102"/>
      <c r="F172" s="128">
        <f t="shared" si="30"/>
        <v>26000</v>
      </c>
      <c r="G172" s="121">
        <f aca="true" t="shared" si="35" ref="G172:L172">SUM(G173,G179)</f>
        <v>26000</v>
      </c>
      <c r="H172" s="121">
        <f t="shared" si="35"/>
        <v>0</v>
      </c>
      <c r="I172" s="121">
        <f t="shared" si="35"/>
        <v>0</v>
      </c>
      <c r="J172" s="121">
        <f t="shared" si="35"/>
        <v>0</v>
      </c>
      <c r="K172" s="121">
        <f t="shared" si="35"/>
        <v>0</v>
      </c>
      <c r="L172" s="121">
        <f t="shared" si="35"/>
        <v>0</v>
      </c>
    </row>
    <row r="173" spans="1:12" s="204" customFormat="1" ht="15" hidden="1">
      <c r="A173" s="216"/>
      <c r="B173" s="225" t="s">
        <v>160</v>
      </c>
      <c r="C173" s="316"/>
      <c r="D173" s="201">
        <v>85121</v>
      </c>
      <c r="E173" s="75"/>
      <c r="F173" s="202">
        <f t="shared" si="30"/>
        <v>0</v>
      </c>
      <c r="G173" s="218">
        <f aca="true" t="shared" si="36" ref="G173:L173">SUM(G174:G178)</f>
        <v>0</v>
      </c>
      <c r="H173" s="218">
        <f t="shared" si="36"/>
        <v>0</v>
      </c>
      <c r="I173" s="218">
        <f t="shared" si="36"/>
        <v>0</v>
      </c>
      <c r="J173" s="218">
        <f t="shared" si="36"/>
        <v>0</v>
      </c>
      <c r="K173" s="218">
        <f t="shared" si="36"/>
        <v>0</v>
      </c>
      <c r="L173" s="218">
        <f t="shared" si="36"/>
        <v>0</v>
      </c>
    </row>
    <row r="174" spans="1:12" ht="38.25" hidden="1">
      <c r="A174" s="158"/>
      <c r="B174" s="131" t="s">
        <v>161</v>
      </c>
      <c r="C174" s="130"/>
      <c r="D174" s="201"/>
      <c r="E174" s="75">
        <v>2560</v>
      </c>
      <c r="F174" s="132">
        <f t="shared" si="30"/>
        <v>0</v>
      </c>
      <c r="G174" s="159">
        <v>0</v>
      </c>
      <c r="H174" s="160"/>
      <c r="I174" s="161">
        <v>0</v>
      </c>
      <c r="J174" s="160"/>
      <c r="K174" s="161"/>
      <c r="L174" s="161"/>
    </row>
    <row r="175" spans="1:12" ht="15.75" hidden="1">
      <c r="A175" s="158"/>
      <c r="B175" s="131" t="s">
        <v>129</v>
      </c>
      <c r="C175" s="130"/>
      <c r="D175" s="201"/>
      <c r="E175" s="75">
        <v>4210</v>
      </c>
      <c r="F175" s="132">
        <f t="shared" si="30"/>
        <v>0</v>
      </c>
      <c r="G175" s="159"/>
      <c r="H175" s="160"/>
      <c r="I175" s="161"/>
      <c r="J175" s="160"/>
      <c r="K175" s="161"/>
      <c r="L175" s="161"/>
    </row>
    <row r="176" spans="1:12" ht="15.75" hidden="1">
      <c r="A176" s="158"/>
      <c r="B176" s="131" t="s">
        <v>138</v>
      </c>
      <c r="C176" s="130"/>
      <c r="D176" s="201"/>
      <c r="E176" s="75">
        <v>4260</v>
      </c>
      <c r="F176" s="132">
        <f t="shared" si="30"/>
        <v>0</v>
      </c>
      <c r="G176" s="159"/>
      <c r="H176" s="160"/>
      <c r="I176" s="161"/>
      <c r="J176" s="160"/>
      <c r="K176" s="161"/>
      <c r="L176" s="161"/>
    </row>
    <row r="177" spans="1:12" ht="15.75" hidden="1">
      <c r="A177" s="158"/>
      <c r="B177" s="131" t="s">
        <v>130</v>
      </c>
      <c r="C177" s="130"/>
      <c r="D177" s="201"/>
      <c r="E177" s="75">
        <v>4300</v>
      </c>
      <c r="F177" s="132">
        <f t="shared" si="30"/>
        <v>0</v>
      </c>
      <c r="G177" s="159"/>
      <c r="H177" s="160"/>
      <c r="I177" s="161"/>
      <c r="J177" s="160"/>
      <c r="K177" s="161"/>
      <c r="L177" s="161"/>
    </row>
    <row r="178" spans="1:12" ht="15.75" hidden="1">
      <c r="A178" s="158"/>
      <c r="B178" s="131" t="s">
        <v>131</v>
      </c>
      <c r="C178" s="130"/>
      <c r="D178" s="201"/>
      <c r="E178" s="75">
        <v>4430</v>
      </c>
      <c r="F178" s="132">
        <f t="shared" si="30"/>
        <v>0</v>
      </c>
      <c r="G178" s="159"/>
      <c r="H178" s="160"/>
      <c r="I178" s="161"/>
      <c r="J178" s="160"/>
      <c r="K178" s="161"/>
      <c r="L178" s="161"/>
    </row>
    <row r="179" spans="1:12" s="204" customFormat="1" ht="15">
      <c r="A179" s="216"/>
      <c r="B179" s="200" t="s">
        <v>54</v>
      </c>
      <c r="C179" s="316"/>
      <c r="D179" s="201">
        <v>85154</v>
      </c>
      <c r="E179" s="75"/>
      <c r="F179" s="202">
        <f t="shared" si="30"/>
        <v>26000</v>
      </c>
      <c r="G179" s="218">
        <f aca="true" t="shared" si="37" ref="G179:L179">SUM(G180:G184)</f>
        <v>26000</v>
      </c>
      <c r="H179" s="218">
        <f t="shared" si="37"/>
        <v>0</v>
      </c>
      <c r="I179" s="218">
        <f t="shared" si="37"/>
        <v>0</v>
      </c>
      <c r="J179" s="218">
        <f t="shared" si="37"/>
        <v>0</v>
      </c>
      <c r="K179" s="218">
        <f t="shared" si="37"/>
        <v>0</v>
      </c>
      <c r="L179" s="218">
        <f t="shared" si="37"/>
        <v>0</v>
      </c>
    </row>
    <row r="180" spans="1:12" ht="15.75" hidden="1">
      <c r="A180" s="158"/>
      <c r="B180" s="131" t="s">
        <v>150</v>
      </c>
      <c r="C180" s="130"/>
      <c r="D180" s="201"/>
      <c r="E180" s="75">
        <v>3030</v>
      </c>
      <c r="F180" s="132">
        <f t="shared" si="30"/>
        <v>4040</v>
      </c>
      <c r="G180" s="159">
        <v>4040</v>
      </c>
      <c r="H180" s="160"/>
      <c r="I180" s="161"/>
      <c r="J180" s="160"/>
      <c r="K180" s="161"/>
      <c r="L180" s="161"/>
    </row>
    <row r="181" spans="1:12" ht="15.75" hidden="1">
      <c r="A181" s="158"/>
      <c r="B181" s="131" t="s">
        <v>129</v>
      </c>
      <c r="C181" s="130"/>
      <c r="D181" s="201"/>
      <c r="E181" s="75">
        <v>4210</v>
      </c>
      <c r="F181" s="132">
        <f t="shared" si="30"/>
        <v>2960</v>
      </c>
      <c r="G181" s="159">
        <v>2960</v>
      </c>
      <c r="H181" s="160"/>
      <c r="I181" s="161"/>
      <c r="J181" s="160"/>
      <c r="K181" s="161"/>
      <c r="L181" s="161"/>
    </row>
    <row r="182" spans="1:12" ht="15.75" hidden="1">
      <c r="A182" s="158"/>
      <c r="B182" s="131" t="s">
        <v>162</v>
      </c>
      <c r="C182" s="130"/>
      <c r="D182" s="201"/>
      <c r="E182" s="75">
        <v>4220</v>
      </c>
      <c r="F182" s="132">
        <f t="shared" si="30"/>
        <v>7000</v>
      </c>
      <c r="G182" s="159">
        <v>7000</v>
      </c>
      <c r="H182" s="160"/>
      <c r="I182" s="161"/>
      <c r="J182" s="160"/>
      <c r="K182" s="161"/>
      <c r="L182" s="161"/>
    </row>
    <row r="183" spans="1:12" ht="15.75" hidden="1">
      <c r="A183" s="158"/>
      <c r="B183" s="131"/>
      <c r="C183" s="130"/>
      <c r="D183" s="201"/>
      <c r="E183" s="75">
        <v>4430</v>
      </c>
      <c r="F183" s="132">
        <f t="shared" si="30"/>
        <v>2000</v>
      </c>
      <c r="G183" s="159">
        <v>2000</v>
      </c>
      <c r="H183" s="160"/>
      <c r="I183" s="161"/>
      <c r="J183" s="160"/>
      <c r="K183" s="161"/>
      <c r="L183" s="161"/>
    </row>
    <row r="184" spans="1:12" ht="15.75" hidden="1">
      <c r="A184" s="165"/>
      <c r="B184" s="135" t="s">
        <v>130</v>
      </c>
      <c r="C184" s="315"/>
      <c r="D184" s="298"/>
      <c r="E184" s="142">
        <v>4300</v>
      </c>
      <c r="F184" s="136">
        <f t="shared" si="30"/>
        <v>10000</v>
      </c>
      <c r="G184" s="166">
        <v>10000</v>
      </c>
      <c r="H184" s="160"/>
      <c r="I184" s="161"/>
      <c r="J184" s="160"/>
      <c r="K184" s="161"/>
      <c r="L184" s="161"/>
    </row>
    <row r="185" spans="1:12" s="2" customFormat="1" ht="15.75">
      <c r="A185" s="162" t="s">
        <v>219</v>
      </c>
      <c r="B185" s="127" t="s">
        <v>180</v>
      </c>
      <c r="C185" s="317">
        <v>852</v>
      </c>
      <c r="D185" s="310"/>
      <c r="E185" s="102"/>
      <c r="F185" s="128">
        <f t="shared" si="30"/>
        <v>261840</v>
      </c>
      <c r="G185" s="120">
        <f aca="true" t="shared" si="38" ref="G185:L185">SUM(G186,G188,G191,G193,G205,G215)</f>
        <v>261840</v>
      </c>
      <c r="H185" s="120">
        <f t="shared" si="38"/>
        <v>164560</v>
      </c>
      <c r="I185" s="120">
        <f t="shared" si="38"/>
        <v>0</v>
      </c>
      <c r="J185" s="120">
        <f t="shared" si="38"/>
        <v>0</v>
      </c>
      <c r="K185" s="120">
        <f t="shared" si="38"/>
        <v>0</v>
      </c>
      <c r="L185" s="121">
        <f t="shared" si="38"/>
        <v>0</v>
      </c>
    </row>
    <row r="186" spans="1:12" s="204" customFormat="1" ht="18" customHeight="1">
      <c r="A186" s="216"/>
      <c r="B186" s="200" t="s">
        <v>275</v>
      </c>
      <c r="C186" s="316"/>
      <c r="D186" s="201">
        <v>85202</v>
      </c>
      <c r="E186" s="75"/>
      <c r="F186" s="331">
        <f t="shared" si="30"/>
        <v>5000</v>
      </c>
      <c r="G186" s="226">
        <f aca="true" t="shared" si="39" ref="G186:L186">SUM(G187:G187)</f>
        <v>5000</v>
      </c>
      <c r="H186" s="211">
        <f t="shared" si="39"/>
        <v>0</v>
      </c>
      <c r="I186" s="211">
        <f t="shared" si="39"/>
        <v>0</v>
      </c>
      <c r="J186" s="211">
        <f t="shared" si="39"/>
        <v>0</v>
      </c>
      <c r="K186" s="211">
        <f t="shared" si="39"/>
        <v>0</v>
      </c>
      <c r="L186" s="218">
        <f t="shared" si="39"/>
        <v>0</v>
      </c>
    </row>
    <row r="187" spans="1:12" ht="15.75" hidden="1">
      <c r="A187" s="158"/>
      <c r="B187" s="131" t="s">
        <v>130</v>
      </c>
      <c r="C187" s="130"/>
      <c r="D187" s="201"/>
      <c r="E187" s="75">
        <v>4300</v>
      </c>
      <c r="F187" s="132">
        <f t="shared" si="30"/>
        <v>5000</v>
      </c>
      <c r="G187" s="267">
        <v>5000</v>
      </c>
      <c r="H187" s="132"/>
      <c r="I187" s="132"/>
      <c r="J187" s="132"/>
      <c r="K187" s="132"/>
      <c r="L187" s="161"/>
    </row>
    <row r="188" spans="1:12" s="204" customFormat="1" ht="33.75" customHeight="1">
      <c r="A188" s="216"/>
      <c r="B188" s="200" t="s">
        <v>210</v>
      </c>
      <c r="C188" s="316"/>
      <c r="D188" s="201">
        <v>85214</v>
      </c>
      <c r="E188" s="75"/>
      <c r="F188" s="331">
        <f t="shared" si="30"/>
        <v>70400</v>
      </c>
      <c r="G188" s="226">
        <f aca="true" t="shared" si="40" ref="G188:L188">SUM(G189:G190)</f>
        <v>70400</v>
      </c>
      <c r="H188" s="211">
        <f t="shared" si="40"/>
        <v>0</v>
      </c>
      <c r="I188" s="211">
        <f t="shared" si="40"/>
        <v>0</v>
      </c>
      <c r="J188" s="211">
        <f t="shared" si="40"/>
        <v>0</v>
      </c>
      <c r="K188" s="211">
        <f t="shared" si="40"/>
        <v>0</v>
      </c>
      <c r="L188" s="218">
        <f t="shared" si="40"/>
        <v>0</v>
      </c>
    </row>
    <row r="189" spans="1:12" ht="15.75" hidden="1">
      <c r="A189" s="158"/>
      <c r="B189" s="131" t="s">
        <v>164</v>
      </c>
      <c r="C189" s="130"/>
      <c r="D189" s="201"/>
      <c r="E189" s="75">
        <v>3110</v>
      </c>
      <c r="F189" s="206">
        <f t="shared" si="30"/>
        <v>40400</v>
      </c>
      <c r="G189" s="267">
        <v>40400</v>
      </c>
      <c r="H189" s="132"/>
      <c r="I189" s="132"/>
      <c r="J189" s="132"/>
      <c r="K189" s="132"/>
      <c r="L189" s="161"/>
    </row>
    <row r="190" spans="1:12" ht="15.75" hidden="1">
      <c r="A190" s="158"/>
      <c r="B190" s="131" t="s">
        <v>165</v>
      </c>
      <c r="C190" s="130"/>
      <c r="D190" s="201"/>
      <c r="E190" s="75">
        <v>3110</v>
      </c>
      <c r="F190" s="294">
        <f t="shared" si="30"/>
        <v>30000</v>
      </c>
      <c r="G190" s="267">
        <v>30000</v>
      </c>
      <c r="H190" s="132"/>
      <c r="I190" s="132"/>
      <c r="J190" s="132"/>
      <c r="K190" s="132"/>
      <c r="L190" s="161"/>
    </row>
    <row r="191" spans="1:12" s="204" customFormat="1" ht="15">
      <c r="A191" s="216"/>
      <c r="B191" s="200" t="s">
        <v>47</v>
      </c>
      <c r="C191" s="316"/>
      <c r="D191" s="201">
        <v>85215</v>
      </c>
      <c r="E191" s="75"/>
      <c r="F191" s="202">
        <f t="shared" si="30"/>
        <v>700</v>
      </c>
      <c r="G191" s="211">
        <f aca="true" t="shared" si="41" ref="G191:L191">SUM(G192:G192)</f>
        <v>700</v>
      </c>
      <c r="H191" s="211">
        <f t="shared" si="41"/>
        <v>0</v>
      </c>
      <c r="I191" s="211">
        <f t="shared" si="41"/>
        <v>0</v>
      </c>
      <c r="J191" s="211">
        <f t="shared" si="41"/>
        <v>0</v>
      </c>
      <c r="K191" s="211">
        <f t="shared" si="41"/>
        <v>0</v>
      </c>
      <c r="L191" s="218">
        <f t="shared" si="41"/>
        <v>0</v>
      </c>
    </row>
    <row r="192" spans="1:12" ht="15.75" hidden="1">
      <c r="A192" s="158"/>
      <c r="B192" s="131" t="s">
        <v>164</v>
      </c>
      <c r="C192" s="130"/>
      <c r="D192" s="201"/>
      <c r="E192" s="75">
        <v>3110</v>
      </c>
      <c r="F192" s="132">
        <f t="shared" si="30"/>
        <v>700</v>
      </c>
      <c r="G192" s="267">
        <v>700</v>
      </c>
      <c r="H192" s="132"/>
      <c r="I192" s="132"/>
      <c r="J192" s="132"/>
      <c r="K192" s="132"/>
      <c r="L192" s="161"/>
    </row>
    <row r="193" spans="1:12" s="204" customFormat="1" ht="15">
      <c r="A193" s="216"/>
      <c r="B193" s="200" t="s">
        <v>48</v>
      </c>
      <c r="C193" s="316"/>
      <c r="D193" s="201">
        <v>85219</v>
      </c>
      <c r="E193" s="75"/>
      <c r="F193" s="202">
        <f t="shared" si="30"/>
        <v>119090</v>
      </c>
      <c r="G193" s="211">
        <f aca="true" t="shared" si="42" ref="G193:L193">SUM(G194:G204)</f>
        <v>119090</v>
      </c>
      <c r="H193" s="211">
        <f t="shared" si="42"/>
        <v>103000</v>
      </c>
      <c r="I193" s="211">
        <f t="shared" si="42"/>
        <v>0</v>
      </c>
      <c r="J193" s="211">
        <f t="shared" si="42"/>
        <v>0</v>
      </c>
      <c r="K193" s="211">
        <f t="shared" si="42"/>
        <v>0</v>
      </c>
      <c r="L193" s="218">
        <f t="shared" si="42"/>
        <v>0</v>
      </c>
    </row>
    <row r="194" spans="1:12" s="34" customFormat="1" ht="25.5" hidden="1">
      <c r="A194" s="178"/>
      <c r="B194" s="131" t="s">
        <v>133</v>
      </c>
      <c r="C194" s="130"/>
      <c r="D194" s="201"/>
      <c r="E194" s="75">
        <v>3020</v>
      </c>
      <c r="F194" s="202">
        <f t="shared" si="30"/>
        <v>1000</v>
      </c>
      <c r="G194" s="268">
        <v>1000</v>
      </c>
      <c r="H194" s="179"/>
      <c r="I194" s="179"/>
      <c r="J194" s="179"/>
      <c r="K194" s="179"/>
      <c r="L194" s="182"/>
    </row>
    <row r="195" spans="1:12" s="34" customFormat="1" ht="15" hidden="1">
      <c r="A195" s="178"/>
      <c r="B195" s="131" t="s">
        <v>134</v>
      </c>
      <c r="C195" s="130"/>
      <c r="D195" s="201"/>
      <c r="E195" s="75">
        <v>4010</v>
      </c>
      <c r="F195" s="202">
        <f t="shared" si="30"/>
        <v>79300</v>
      </c>
      <c r="G195" s="268">
        <v>79300</v>
      </c>
      <c r="H195" s="268">
        <v>79300</v>
      </c>
      <c r="I195" s="179"/>
      <c r="J195" s="179"/>
      <c r="K195" s="179"/>
      <c r="L195" s="182"/>
    </row>
    <row r="196" spans="1:12" s="34" customFormat="1" ht="15" hidden="1">
      <c r="A196" s="178"/>
      <c r="B196" s="131" t="s">
        <v>135</v>
      </c>
      <c r="C196" s="130"/>
      <c r="D196" s="201"/>
      <c r="E196" s="75">
        <v>4040</v>
      </c>
      <c r="F196" s="202">
        <f t="shared" si="30"/>
        <v>6500</v>
      </c>
      <c r="G196" s="268">
        <v>6500</v>
      </c>
      <c r="H196" s="268">
        <v>6500</v>
      </c>
      <c r="I196" s="179"/>
      <c r="J196" s="179"/>
      <c r="K196" s="179"/>
      <c r="L196" s="182"/>
    </row>
    <row r="197" spans="1:12" s="34" customFormat="1" ht="15" hidden="1">
      <c r="A197" s="178"/>
      <c r="B197" s="131" t="s">
        <v>136</v>
      </c>
      <c r="C197" s="130"/>
      <c r="D197" s="201"/>
      <c r="E197" s="75">
        <v>4110</v>
      </c>
      <c r="F197" s="202">
        <f t="shared" si="30"/>
        <v>15000</v>
      </c>
      <c r="G197" s="268">
        <v>15000</v>
      </c>
      <c r="H197" s="268">
        <v>15000</v>
      </c>
      <c r="I197" s="179"/>
      <c r="J197" s="179"/>
      <c r="K197" s="179"/>
      <c r="L197" s="182"/>
    </row>
    <row r="198" spans="1:12" s="34" customFormat="1" ht="15" hidden="1">
      <c r="A198" s="178"/>
      <c r="B198" s="131" t="s">
        <v>137</v>
      </c>
      <c r="C198" s="130"/>
      <c r="D198" s="201"/>
      <c r="E198" s="75">
        <v>4120</v>
      </c>
      <c r="F198" s="202">
        <f t="shared" si="30"/>
        <v>2200</v>
      </c>
      <c r="G198" s="268">
        <v>2200</v>
      </c>
      <c r="H198" s="268">
        <v>2200</v>
      </c>
      <c r="I198" s="179"/>
      <c r="J198" s="179"/>
      <c r="K198" s="179"/>
      <c r="L198" s="182"/>
    </row>
    <row r="199" spans="1:12" s="34" customFormat="1" ht="15" hidden="1">
      <c r="A199" s="178"/>
      <c r="B199" s="131" t="s">
        <v>129</v>
      </c>
      <c r="C199" s="130"/>
      <c r="D199" s="201"/>
      <c r="E199" s="75">
        <v>4210</v>
      </c>
      <c r="F199" s="202">
        <f t="shared" si="30"/>
        <v>3000</v>
      </c>
      <c r="G199" s="268">
        <v>3000</v>
      </c>
      <c r="H199" s="179"/>
      <c r="I199" s="179"/>
      <c r="J199" s="179"/>
      <c r="K199" s="179"/>
      <c r="L199" s="182"/>
    </row>
    <row r="200" spans="1:12" s="34" customFormat="1" ht="15" hidden="1">
      <c r="A200" s="178"/>
      <c r="B200" s="131" t="s">
        <v>138</v>
      </c>
      <c r="C200" s="130"/>
      <c r="D200" s="201"/>
      <c r="E200" s="75">
        <v>4260</v>
      </c>
      <c r="F200" s="202">
        <f t="shared" si="30"/>
        <v>1000</v>
      </c>
      <c r="G200" s="268">
        <v>1000</v>
      </c>
      <c r="H200" s="179"/>
      <c r="I200" s="179"/>
      <c r="J200" s="179"/>
      <c r="K200" s="179"/>
      <c r="L200" s="182"/>
    </row>
    <row r="201" spans="1:12" s="34" customFormat="1" ht="15" hidden="1">
      <c r="A201" s="178"/>
      <c r="B201" s="131" t="s">
        <v>130</v>
      </c>
      <c r="C201" s="130"/>
      <c r="D201" s="201"/>
      <c r="E201" s="75">
        <v>4300</v>
      </c>
      <c r="F201" s="202">
        <f t="shared" si="30"/>
        <v>5500</v>
      </c>
      <c r="G201" s="268">
        <v>5500</v>
      </c>
      <c r="H201" s="179"/>
      <c r="I201" s="179"/>
      <c r="J201" s="179"/>
      <c r="K201" s="179"/>
      <c r="L201" s="182"/>
    </row>
    <row r="202" spans="1:12" s="34" customFormat="1" ht="15" hidden="1">
      <c r="A202" s="178"/>
      <c r="B202" s="131" t="s">
        <v>140</v>
      </c>
      <c r="C202" s="130"/>
      <c r="D202" s="201"/>
      <c r="E202" s="75">
        <v>4410</v>
      </c>
      <c r="F202" s="202">
        <f t="shared" si="30"/>
        <v>3000</v>
      </c>
      <c r="G202" s="268">
        <v>3000</v>
      </c>
      <c r="H202" s="179"/>
      <c r="I202" s="179"/>
      <c r="J202" s="179"/>
      <c r="K202" s="179"/>
      <c r="L202" s="182"/>
    </row>
    <row r="203" spans="1:12" s="34" customFormat="1" ht="15" hidden="1">
      <c r="A203" s="178"/>
      <c r="B203" s="131" t="s">
        <v>131</v>
      </c>
      <c r="C203" s="130"/>
      <c r="D203" s="201"/>
      <c r="E203" s="75">
        <v>4430</v>
      </c>
      <c r="F203" s="202">
        <f t="shared" si="30"/>
        <v>500</v>
      </c>
      <c r="G203" s="268">
        <v>500</v>
      </c>
      <c r="H203" s="179"/>
      <c r="I203" s="179"/>
      <c r="J203" s="179"/>
      <c r="K203" s="179"/>
      <c r="L203" s="182"/>
    </row>
    <row r="204" spans="1:12" s="34" customFormat="1" ht="25.5" hidden="1">
      <c r="A204" s="178"/>
      <c r="B204" s="131" t="s">
        <v>141</v>
      </c>
      <c r="C204" s="130"/>
      <c r="D204" s="201"/>
      <c r="E204" s="105">
        <v>4440</v>
      </c>
      <c r="F204" s="202">
        <f t="shared" si="30"/>
        <v>2090</v>
      </c>
      <c r="G204" s="268">
        <v>2090</v>
      </c>
      <c r="H204" s="179"/>
      <c r="I204" s="179"/>
      <c r="J204" s="179"/>
      <c r="K204" s="179"/>
      <c r="L204" s="182"/>
    </row>
    <row r="205" spans="1:12" s="204" customFormat="1" ht="30">
      <c r="A205" s="216"/>
      <c r="B205" s="200" t="s">
        <v>49</v>
      </c>
      <c r="C205" s="316"/>
      <c r="D205" s="201">
        <v>85228</v>
      </c>
      <c r="E205" s="105"/>
      <c r="F205" s="224">
        <f t="shared" si="30"/>
        <v>64650</v>
      </c>
      <c r="G205" s="211">
        <f aca="true" t="shared" si="43" ref="G205:L205">SUM(G206:G214)</f>
        <v>64650</v>
      </c>
      <c r="H205" s="211">
        <f t="shared" si="43"/>
        <v>61560</v>
      </c>
      <c r="I205" s="211">
        <f t="shared" si="43"/>
        <v>0</v>
      </c>
      <c r="J205" s="211">
        <f t="shared" si="43"/>
        <v>0</v>
      </c>
      <c r="K205" s="211">
        <f t="shared" si="43"/>
        <v>0</v>
      </c>
      <c r="L205" s="218">
        <f t="shared" si="43"/>
        <v>0</v>
      </c>
    </row>
    <row r="206" spans="1:12" s="34" customFormat="1" ht="25.5" hidden="1">
      <c r="A206" s="178"/>
      <c r="B206" s="131" t="s">
        <v>133</v>
      </c>
      <c r="C206" s="130"/>
      <c r="D206" s="201"/>
      <c r="E206" s="105">
        <v>3020</v>
      </c>
      <c r="F206" s="224">
        <f t="shared" si="30"/>
        <v>300</v>
      </c>
      <c r="G206" s="268">
        <v>300</v>
      </c>
      <c r="H206" s="179"/>
      <c r="I206" s="179"/>
      <c r="J206" s="179"/>
      <c r="K206" s="179"/>
      <c r="L206" s="182"/>
    </row>
    <row r="207" spans="1:12" s="34" customFormat="1" ht="15" hidden="1">
      <c r="A207" s="178"/>
      <c r="B207" s="131" t="s">
        <v>134</v>
      </c>
      <c r="C207" s="130"/>
      <c r="D207" s="201"/>
      <c r="E207" s="75">
        <v>4010</v>
      </c>
      <c r="F207" s="223">
        <f t="shared" si="30"/>
        <v>48000</v>
      </c>
      <c r="G207" s="268">
        <v>48000</v>
      </c>
      <c r="H207" s="268">
        <v>48000</v>
      </c>
      <c r="I207" s="179"/>
      <c r="J207" s="179"/>
      <c r="K207" s="179"/>
      <c r="L207" s="182"/>
    </row>
    <row r="208" spans="1:12" s="34" customFormat="1" ht="15" hidden="1">
      <c r="A208" s="178"/>
      <c r="B208" s="131" t="s">
        <v>135</v>
      </c>
      <c r="C208" s="130"/>
      <c r="D208" s="201"/>
      <c r="E208" s="75">
        <v>4040</v>
      </c>
      <c r="F208" s="223">
        <f t="shared" si="30"/>
        <v>3400</v>
      </c>
      <c r="G208" s="268">
        <v>3400</v>
      </c>
      <c r="H208" s="268">
        <v>3400</v>
      </c>
      <c r="I208" s="179"/>
      <c r="J208" s="179"/>
      <c r="K208" s="179"/>
      <c r="L208" s="182"/>
    </row>
    <row r="209" spans="1:12" s="34" customFormat="1" ht="15" hidden="1">
      <c r="A209" s="178"/>
      <c r="B209" s="131" t="s">
        <v>136</v>
      </c>
      <c r="C209" s="130"/>
      <c r="D209" s="201"/>
      <c r="E209" s="75">
        <v>4110</v>
      </c>
      <c r="F209" s="223">
        <f t="shared" si="30"/>
        <v>8900</v>
      </c>
      <c r="G209" s="268">
        <v>8900</v>
      </c>
      <c r="H209" s="268">
        <v>8900</v>
      </c>
      <c r="I209" s="179"/>
      <c r="J209" s="179"/>
      <c r="K209" s="179"/>
      <c r="L209" s="182"/>
    </row>
    <row r="210" spans="1:12" s="34" customFormat="1" ht="15" hidden="1">
      <c r="A210" s="178"/>
      <c r="B210" s="131" t="s">
        <v>137</v>
      </c>
      <c r="C210" s="130"/>
      <c r="D210" s="201"/>
      <c r="E210" s="75">
        <v>4120</v>
      </c>
      <c r="F210" s="223">
        <f t="shared" si="30"/>
        <v>1260</v>
      </c>
      <c r="G210" s="268">
        <v>1260</v>
      </c>
      <c r="H210" s="268">
        <v>1260</v>
      </c>
      <c r="I210" s="179"/>
      <c r="J210" s="179"/>
      <c r="K210" s="179"/>
      <c r="L210" s="182"/>
    </row>
    <row r="211" spans="1:12" s="34" customFormat="1" ht="15" hidden="1">
      <c r="A211" s="178"/>
      <c r="B211" s="131" t="s">
        <v>129</v>
      </c>
      <c r="C211" s="130"/>
      <c r="D211" s="201"/>
      <c r="E211" s="75">
        <v>4210</v>
      </c>
      <c r="F211" s="223">
        <f t="shared" si="30"/>
        <v>200</v>
      </c>
      <c r="G211" s="268">
        <v>200</v>
      </c>
      <c r="H211" s="179"/>
      <c r="I211" s="179"/>
      <c r="J211" s="179"/>
      <c r="K211" s="179"/>
      <c r="L211" s="182"/>
    </row>
    <row r="212" spans="1:12" s="34" customFormat="1" ht="15" hidden="1">
      <c r="A212" s="178"/>
      <c r="B212" s="131" t="s">
        <v>130</v>
      </c>
      <c r="C212" s="130"/>
      <c r="D212" s="201"/>
      <c r="E212" s="75">
        <v>4300</v>
      </c>
      <c r="F212" s="223">
        <f t="shared" si="30"/>
        <v>500</v>
      </c>
      <c r="G212" s="268">
        <v>500</v>
      </c>
      <c r="H212" s="179"/>
      <c r="I212" s="179"/>
      <c r="J212" s="179"/>
      <c r="K212" s="179"/>
      <c r="L212" s="182"/>
    </row>
    <row r="213" spans="1:12" s="34" customFormat="1" ht="15" hidden="1">
      <c r="A213" s="178"/>
      <c r="B213" s="131" t="s">
        <v>140</v>
      </c>
      <c r="C213" s="130"/>
      <c r="D213" s="201"/>
      <c r="E213" s="75">
        <v>4410</v>
      </c>
      <c r="F213" s="223">
        <f t="shared" si="30"/>
        <v>0</v>
      </c>
      <c r="G213" s="268">
        <v>0</v>
      </c>
      <c r="H213" s="179"/>
      <c r="I213" s="179"/>
      <c r="J213" s="179"/>
      <c r="K213" s="179"/>
      <c r="L213" s="182"/>
    </row>
    <row r="214" spans="1:12" s="34" customFormat="1" ht="25.5" hidden="1">
      <c r="A214" s="178"/>
      <c r="B214" s="183" t="s">
        <v>141</v>
      </c>
      <c r="C214" s="318"/>
      <c r="D214" s="313"/>
      <c r="E214" s="105">
        <v>4440</v>
      </c>
      <c r="F214" s="224">
        <f t="shared" si="30"/>
        <v>2090</v>
      </c>
      <c r="G214" s="268">
        <v>2090</v>
      </c>
      <c r="H214" s="179"/>
      <c r="I214" s="179"/>
      <c r="J214" s="179"/>
      <c r="K214" s="179"/>
      <c r="L214" s="182"/>
    </row>
    <row r="215" spans="1:12" s="204" customFormat="1" ht="15">
      <c r="A215" s="216"/>
      <c r="B215" s="200" t="s">
        <v>114</v>
      </c>
      <c r="C215" s="316"/>
      <c r="D215" s="201">
        <v>85295</v>
      </c>
      <c r="E215" s="105"/>
      <c r="F215" s="224">
        <f>SUM(G215+L215)</f>
        <v>2000</v>
      </c>
      <c r="G215" s="211">
        <f aca="true" t="shared" si="44" ref="G215:L215">SUM(G216:G216)</f>
        <v>2000</v>
      </c>
      <c r="H215" s="211">
        <f t="shared" si="44"/>
        <v>0</v>
      </c>
      <c r="I215" s="211">
        <v>0</v>
      </c>
      <c r="J215" s="211">
        <f t="shared" si="44"/>
        <v>0</v>
      </c>
      <c r="K215" s="211">
        <f t="shared" si="44"/>
        <v>0</v>
      </c>
      <c r="L215" s="218">
        <f t="shared" si="44"/>
        <v>0</v>
      </c>
    </row>
    <row r="216" spans="1:12" s="34" customFormat="1" ht="15" hidden="1">
      <c r="A216" s="178"/>
      <c r="B216" s="131" t="s">
        <v>285</v>
      </c>
      <c r="C216" s="130"/>
      <c r="D216" s="201"/>
      <c r="E216" s="105">
        <v>2830</v>
      </c>
      <c r="F216" s="224">
        <f>SUM(G216+L216)</f>
        <v>2000</v>
      </c>
      <c r="G216" s="268">
        <v>2000</v>
      </c>
      <c r="H216" s="179"/>
      <c r="I216" s="179">
        <v>0</v>
      </c>
      <c r="J216" s="179"/>
      <c r="K216" s="179"/>
      <c r="L216" s="182"/>
    </row>
    <row r="217" spans="1:12" s="2" customFormat="1" ht="31.5">
      <c r="A217" s="162" t="s">
        <v>220</v>
      </c>
      <c r="B217" s="127" t="s">
        <v>103</v>
      </c>
      <c r="C217" s="317">
        <v>853</v>
      </c>
      <c r="D217" s="310"/>
      <c r="E217" s="102"/>
      <c r="F217" s="128">
        <f>SUM(G217+L217)</f>
        <v>182000</v>
      </c>
      <c r="G217" s="121">
        <f aca="true" t="shared" si="45" ref="G217:L217">SUM(G218)</f>
        <v>182000</v>
      </c>
      <c r="H217" s="121">
        <f t="shared" si="45"/>
        <v>162500</v>
      </c>
      <c r="I217" s="121">
        <f t="shared" si="45"/>
        <v>0</v>
      </c>
      <c r="J217" s="121">
        <f t="shared" si="45"/>
        <v>0</v>
      </c>
      <c r="K217" s="121">
        <f t="shared" si="45"/>
        <v>0</v>
      </c>
      <c r="L217" s="121">
        <f t="shared" si="45"/>
        <v>0</v>
      </c>
    </row>
    <row r="218" spans="1:12" s="204" customFormat="1" ht="15">
      <c r="A218" s="216"/>
      <c r="B218" s="200" t="s">
        <v>166</v>
      </c>
      <c r="C218" s="316"/>
      <c r="D218" s="201">
        <v>85333</v>
      </c>
      <c r="E218" s="75"/>
      <c r="F218" s="202">
        <f t="shared" si="30"/>
        <v>182000</v>
      </c>
      <c r="G218" s="218">
        <f aca="true" t="shared" si="46" ref="G218:L218">SUM(G219:G225)</f>
        <v>182000</v>
      </c>
      <c r="H218" s="218">
        <f t="shared" si="46"/>
        <v>162500</v>
      </c>
      <c r="I218" s="218">
        <f t="shared" si="46"/>
        <v>0</v>
      </c>
      <c r="J218" s="218">
        <f t="shared" si="46"/>
        <v>0</v>
      </c>
      <c r="K218" s="218">
        <f t="shared" si="46"/>
        <v>0</v>
      </c>
      <c r="L218" s="218">
        <f t="shared" si="46"/>
        <v>0</v>
      </c>
    </row>
    <row r="219" spans="1:12" s="74" customFormat="1" ht="30" hidden="1">
      <c r="A219" s="154"/>
      <c r="B219" s="148" t="s">
        <v>134</v>
      </c>
      <c r="C219" s="130"/>
      <c r="D219" s="201"/>
      <c r="E219" s="75">
        <v>4010</v>
      </c>
      <c r="F219" s="179">
        <f t="shared" si="30"/>
        <v>125000</v>
      </c>
      <c r="G219" s="180">
        <v>125000</v>
      </c>
      <c r="H219" s="180">
        <v>125000</v>
      </c>
      <c r="I219" s="156"/>
      <c r="J219" s="157"/>
      <c r="K219" s="156"/>
      <c r="L219" s="156"/>
    </row>
    <row r="220" spans="1:12" ht="15.75" hidden="1">
      <c r="A220" s="158"/>
      <c r="B220" s="131" t="s">
        <v>135</v>
      </c>
      <c r="C220" s="130"/>
      <c r="D220" s="201"/>
      <c r="E220" s="75">
        <v>4040</v>
      </c>
      <c r="F220" s="179">
        <f t="shared" si="30"/>
        <v>2500</v>
      </c>
      <c r="G220" s="180">
        <v>2500</v>
      </c>
      <c r="H220" s="180">
        <v>2500</v>
      </c>
      <c r="I220" s="161"/>
      <c r="J220" s="160"/>
      <c r="K220" s="161"/>
      <c r="L220" s="161"/>
    </row>
    <row r="221" spans="1:12" ht="15.75" hidden="1">
      <c r="A221" s="158"/>
      <c r="B221" s="131" t="s">
        <v>136</v>
      </c>
      <c r="C221" s="130"/>
      <c r="D221" s="201"/>
      <c r="E221" s="75">
        <v>4110</v>
      </c>
      <c r="F221" s="179">
        <f t="shared" si="30"/>
        <v>30000</v>
      </c>
      <c r="G221" s="180">
        <v>30000</v>
      </c>
      <c r="H221" s="180">
        <v>30000</v>
      </c>
      <c r="I221" s="161"/>
      <c r="J221" s="160"/>
      <c r="K221" s="161"/>
      <c r="L221" s="161"/>
    </row>
    <row r="222" spans="1:12" ht="15.75" hidden="1">
      <c r="A222" s="158"/>
      <c r="B222" s="131" t="s">
        <v>137</v>
      </c>
      <c r="C222" s="130"/>
      <c r="D222" s="201"/>
      <c r="E222" s="75">
        <v>4120</v>
      </c>
      <c r="F222" s="179">
        <f t="shared" si="30"/>
        <v>5000</v>
      </c>
      <c r="G222" s="180">
        <v>5000</v>
      </c>
      <c r="H222" s="180">
        <v>5000</v>
      </c>
      <c r="I222" s="161"/>
      <c r="J222" s="160"/>
      <c r="K222" s="161"/>
      <c r="L222" s="161"/>
    </row>
    <row r="223" spans="1:12" ht="15.75" hidden="1">
      <c r="A223" s="158"/>
      <c r="B223" s="131" t="s">
        <v>129</v>
      </c>
      <c r="C223" s="130"/>
      <c r="D223" s="201"/>
      <c r="E223" s="75">
        <v>4210</v>
      </c>
      <c r="F223" s="179">
        <f t="shared" si="30"/>
        <v>1000</v>
      </c>
      <c r="G223" s="180">
        <v>1000</v>
      </c>
      <c r="H223" s="160"/>
      <c r="I223" s="161"/>
      <c r="J223" s="160"/>
      <c r="K223" s="161"/>
      <c r="L223" s="161"/>
    </row>
    <row r="224" spans="1:12" ht="15.75" hidden="1">
      <c r="A224" s="158"/>
      <c r="B224" s="131"/>
      <c r="C224" s="130"/>
      <c r="D224" s="201"/>
      <c r="E224" s="75">
        <v>4300</v>
      </c>
      <c r="F224" s="179">
        <f t="shared" si="30"/>
        <v>500</v>
      </c>
      <c r="G224" s="180">
        <v>500</v>
      </c>
      <c r="H224" s="160"/>
      <c r="I224" s="161"/>
      <c r="J224" s="160"/>
      <c r="K224" s="161"/>
      <c r="L224" s="161"/>
    </row>
    <row r="225" spans="1:12" ht="15.75" hidden="1">
      <c r="A225" s="158"/>
      <c r="B225" s="131"/>
      <c r="C225" s="130"/>
      <c r="D225" s="201"/>
      <c r="E225" s="75">
        <v>4440</v>
      </c>
      <c r="F225" s="179">
        <f t="shared" si="30"/>
        <v>18000</v>
      </c>
      <c r="G225" s="180">
        <v>18000</v>
      </c>
      <c r="H225" s="160"/>
      <c r="I225" s="161"/>
      <c r="J225" s="160"/>
      <c r="K225" s="161"/>
      <c r="L225" s="161"/>
    </row>
    <row r="226" spans="1:12" s="2" customFormat="1" ht="15.75">
      <c r="A226" s="162" t="s">
        <v>221</v>
      </c>
      <c r="B226" s="127" t="s">
        <v>123</v>
      </c>
      <c r="C226" s="177">
        <v>854</v>
      </c>
      <c r="D226" s="311"/>
      <c r="E226" s="102"/>
      <c r="F226" s="128">
        <f aca="true" t="shared" si="47" ref="F226:L226">SUM(F227,F241)</f>
        <v>233446</v>
      </c>
      <c r="G226" s="121">
        <f t="shared" si="47"/>
        <v>226446</v>
      </c>
      <c r="H226" s="121">
        <f t="shared" si="47"/>
        <v>145000</v>
      </c>
      <c r="I226" s="121">
        <f t="shared" si="47"/>
        <v>0</v>
      </c>
      <c r="J226" s="121">
        <f t="shared" si="47"/>
        <v>0</v>
      </c>
      <c r="K226" s="121">
        <f t="shared" si="47"/>
        <v>0</v>
      </c>
      <c r="L226" s="121">
        <f t="shared" si="47"/>
        <v>7000</v>
      </c>
    </row>
    <row r="227" spans="1:12" s="204" customFormat="1" ht="15.75">
      <c r="A227" s="216"/>
      <c r="B227" s="200" t="s">
        <v>124</v>
      </c>
      <c r="C227" s="316"/>
      <c r="D227" s="201">
        <v>85401</v>
      </c>
      <c r="E227" s="75"/>
      <c r="F227" s="206">
        <f aca="true" t="shared" si="48" ref="F227:F240">SUM(G227+L227)</f>
        <v>233196</v>
      </c>
      <c r="G227" s="218">
        <f aca="true" t="shared" si="49" ref="G227:L227">SUM(G228:G240)</f>
        <v>226196</v>
      </c>
      <c r="H227" s="218">
        <f t="shared" si="49"/>
        <v>145000</v>
      </c>
      <c r="I227" s="218">
        <f t="shared" si="49"/>
        <v>0</v>
      </c>
      <c r="J227" s="218">
        <f t="shared" si="49"/>
        <v>0</v>
      </c>
      <c r="K227" s="218">
        <f t="shared" si="49"/>
        <v>0</v>
      </c>
      <c r="L227" s="218">
        <f t="shared" si="49"/>
        <v>7000</v>
      </c>
    </row>
    <row r="228" spans="1:12" ht="25.5" hidden="1">
      <c r="A228" s="158"/>
      <c r="B228" s="131" t="s">
        <v>133</v>
      </c>
      <c r="C228" s="130"/>
      <c r="D228" s="201"/>
      <c r="E228" s="75">
        <v>3020</v>
      </c>
      <c r="F228" s="132">
        <f t="shared" si="48"/>
        <v>3000</v>
      </c>
      <c r="G228" s="159">
        <v>3000</v>
      </c>
      <c r="H228" s="160"/>
      <c r="I228" s="161"/>
      <c r="J228" s="160"/>
      <c r="K228" s="161"/>
      <c r="L228" s="161"/>
    </row>
    <row r="229" spans="1:12" ht="15.75" hidden="1">
      <c r="A229" s="158"/>
      <c r="B229" s="131" t="s">
        <v>134</v>
      </c>
      <c r="C229" s="130"/>
      <c r="D229" s="201"/>
      <c r="E229" s="75">
        <v>4010</v>
      </c>
      <c r="F229" s="132">
        <f t="shared" si="48"/>
        <v>111800</v>
      </c>
      <c r="G229" s="159">
        <v>111800</v>
      </c>
      <c r="H229" s="159">
        <v>111800</v>
      </c>
      <c r="I229" s="161"/>
      <c r="J229" s="160"/>
      <c r="K229" s="161"/>
      <c r="L229" s="161"/>
    </row>
    <row r="230" spans="1:12" ht="15.75" hidden="1">
      <c r="A230" s="158"/>
      <c r="B230" s="131" t="s">
        <v>135</v>
      </c>
      <c r="C230" s="130"/>
      <c r="D230" s="201"/>
      <c r="E230" s="75">
        <v>4040</v>
      </c>
      <c r="F230" s="132">
        <f t="shared" si="48"/>
        <v>8700</v>
      </c>
      <c r="G230" s="159">
        <v>8700</v>
      </c>
      <c r="H230" s="159">
        <v>8700</v>
      </c>
      <c r="I230" s="161"/>
      <c r="J230" s="160"/>
      <c r="K230" s="161"/>
      <c r="L230" s="161"/>
    </row>
    <row r="231" spans="1:12" ht="15.75" hidden="1">
      <c r="A231" s="158"/>
      <c r="B231" s="131" t="s">
        <v>136</v>
      </c>
      <c r="C231" s="130"/>
      <c r="D231" s="201"/>
      <c r="E231" s="75">
        <v>4110</v>
      </c>
      <c r="F231" s="132">
        <f t="shared" si="48"/>
        <v>21700</v>
      </c>
      <c r="G231" s="159">
        <v>21700</v>
      </c>
      <c r="H231" s="159">
        <v>21700</v>
      </c>
      <c r="I231" s="161"/>
      <c r="J231" s="160"/>
      <c r="K231" s="161"/>
      <c r="L231" s="161"/>
    </row>
    <row r="232" spans="1:12" ht="15.75" hidden="1">
      <c r="A232" s="158"/>
      <c r="B232" s="131" t="s">
        <v>137</v>
      </c>
      <c r="C232" s="130"/>
      <c r="D232" s="201"/>
      <c r="E232" s="75">
        <v>4120</v>
      </c>
      <c r="F232" s="132">
        <f t="shared" si="48"/>
        <v>2800</v>
      </c>
      <c r="G232" s="159">
        <v>2800</v>
      </c>
      <c r="H232" s="159">
        <v>2800</v>
      </c>
      <c r="I232" s="161"/>
      <c r="J232" s="160"/>
      <c r="K232" s="161"/>
      <c r="L232" s="161"/>
    </row>
    <row r="233" spans="1:12" ht="15.75" hidden="1">
      <c r="A233" s="158"/>
      <c r="B233" s="131" t="s">
        <v>129</v>
      </c>
      <c r="C233" s="130"/>
      <c r="D233" s="201"/>
      <c r="E233" s="75">
        <v>4210</v>
      </c>
      <c r="F233" s="132">
        <f t="shared" si="48"/>
        <v>500</v>
      </c>
      <c r="G233" s="159">
        <v>500</v>
      </c>
      <c r="H233" s="160"/>
      <c r="I233" s="161"/>
      <c r="J233" s="160"/>
      <c r="K233" s="161"/>
      <c r="L233" s="161"/>
    </row>
    <row r="234" spans="1:12" ht="15.75" hidden="1">
      <c r="A234" s="158"/>
      <c r="B234" s="131" t="s">
        <v>162</v>
      </c>
      <c r="C234" s="130"/>
      <c r="D234" s="201"/>
      <c r="E234" s="75">
        <v>4220</v>
      </c>
      <c r="F234" s="132">
        <f t="shared" si="48"/>
        <v>64536</v>
      </c>
      <c r="G234" s="159">
        <v>64536</v>
      </c>
      <c r="H234" s="160"/>
      <c r="I234" s="161"/>
      <c r="J234" s="160"/>
      <c r="K234" s="161"/>
      <c r="L234" s="161"/>
    </row>
    <row r="235" spans="1:12" ht="15.75" hidden="1">
      <c r="A235" s="158"/>
      <c r="B235" s="131"/>
      <c r="C235" s="130"/>
      <c r="D235" s="201"/>
      <c r="E235" s="75">
        <v>4240</v>
      </c>
      <c r="F235" s="132">
        <f t="shared" si="48"/>
        <v>0</v>
      </c>
      <c r="G235" s="159">
        <v>0</v>
      </c>
      <c r="H235" s="160"/>
      <c r="I235" s="161"/>
      <c r="J235" s="160"/>
      <c r="K235" s="161"/>
      <c r="L235" s="161"/>
    </row>
    <row r="236" spans="1:12" ht="15.75" hidden="1">
      <c r="A236" s="158"/>
      <c r="B236" s="131" t="s">
        <v>138</v>
      </c>
      <c r="C236" s="130"/>
      <c r="D236" s="201"/>
      <c r="E236" s="75">
        <v>4260</v>
      </c>
      <c r="F236" s="132">
        <f t="shared" si="48"/>
        <v>3500</v>
      </c>
      <c r="G236" s="159">
        <v>3500</v>
      </c>
      <c r="H236" s="160"/>
      <c r="I236" s="161"/>
      <c r="J236" s="160"/>
      <c r="K236" s="161"/>
      <c r="L236" s="161"/>
    </row>
    <row r="237" spans="1:12" ht="15.75" hidden="1">
      <c r="A237" s="158"/>
      <c r="B237" s="131"/>
      <c r="C237" s="130"/>
      <c r="D237" s="201"/>
      <c r="E237" s="75">
        <v>4270</v>
      </c>
      <c r="F237" s="132">
        <f t="shared" si="48"/>
        <v>1500</v>
      </c>
      <c r="G237" s="159">
        <v>1500</v>
      </c>
      <c r="H237" s="160"/>
      <c r="I237" s="161"/>
      <c r="J237" s="160"/>
      <c r="K237" s="161"/>
      <c r="L237" s="161"/>
    </row>
    <row r="238" spans="1:12" ht="15.75" hidden="1">
      <c r="A238" s="158"/>
      <c r="B238" s="131" t="s">
        <v>130</v>
      </c>
      <c r="C238" s="130"/>
      <c r="D238" s="201"/>
      <c r="E238" s="75">
        <v>4300</v>
      </c>
      <c r="F238" s="132">
        <f t="shared" si="48"/>
        <v>1500</v>
      </c>
      <c r="G238" s="159">
        <v>1500</v>
      </c>
      <c r="H238" s="160"/>
      <c r="I238" s="161"/>
      <c r="J238" s="160"/>
      <c r="K238" s="161"/>
      <c r="L238" s="161"/>
    </row>
    <row r="239" spans="1:12" ht="25.5" hidden="1">
      <c r="A239" s="158"/>
      <c r="B239" s="131" t="s">
        <v>141</v>
      </c>
      <c r="C239" s="130"/>
      <c r="D239" s="201"/>
      <c r="E239" s="75">
        <v>4440</v>
      </c>
      <c r="F239" s="132">
        <f t="shared" si="48"/>
        <v>6660</v>
      </c>
      <c r="G239" s="159">
        <v>6660</v>
      </c>
      <c r="H239" s="160"/>
      <c r="I239" s="161"/>
      <c r="J239" s="160"/>
      <c r="K239" s="161"/>
      <c r="L239" s="161"/>
    </row>
    <row r="240" spans="1:12" ht="15.75" hidden="1">
      <c r="A240" s="158"/>
      <c r="B240" s="131"/>
      <c r="C240" s="130"/>
      <c r="D240" s="201"/>
      <c r="E240" s="75">
        <v>6060</v>
      </c>
      <c r="F240" s="132">
        <f t="shared" si="48"/>
        <v>7000</v>
      </c>
      <c r="G240" s="159"/>
      <c r="H240" s="160"/>
      <c r="I240" s="161"/>
      <c r="J240" s="160"/>
      <c r="K240" s="161"/>
      <c r="L240" s="161">
        <v>7000</v>
      </c>
    </row>
    <row r="241" spans="1:12" s="204" customFormat="1" ht="30">
      <c r="A241" s="216"/>
      <c r="B241" s="200" t="s">
        <v>181</v>
      </c>
      <c r="C241" s="316"/>
      <c r="D241" s="201">
        <v>85446</v>
      </c>
      <c r="E241" s="75"/>
      <c r="F241" s="202">
        <f aca="true" t="shared" si="50" ref="F241:F313">SUM(G241+L241)</f>
        <v>250</v>
      </c>
      <c r="G241" s="218">
        <f aca="true" t="shared" si="51" ref="G241:L241">SUM(G242:G242)</f>
        <v>250</v>
      </c>
      <c r="H241" s="218">
        <f t="shared" si="51"/>
        <v>0</v>
      </c>
      <c r="I241" s="218">
        <f t="shared" si="51"/>
        <v>0</v>
      </c>
      <c r="J241" s="218">
        <f t="shared" si="51"/>
        <v>0</v>
      </c>
      <c r="K241" s="218">
        <f t="shared" si="51"/>
        <v>0</v>
      </c>
      <c r="L241" s="218">
        <f t="shared" si="51"/>
        <v>0</v>
      </c>
    </row>
    <row r="242" spans="1:12" ht="15.75" hidden="1">
      <c r="A242" s="165"/>
      <c r="B242" s="186"/>
      <c r="C242" s="315"/>
      <c r="D242" s="298"/>
      <c r="E242" s="142">
        <v>4300</v>
      </c>
      <c r="F242" s="136">
        <f t="shared" si="50"/>
        <v>250</v>
      </c>
      <c r="G242" s="166">
        <v>250</v>
      </c>
      <c r="H242" s="167"/>
      <c r="I242" s="168"/>
      <c r="J242" s="167"/>
      <c r="K242" s="168"/>
      <c r="L242" s="168"/>
    </row>
    <row r="243" spans="1:12" s="2" customFormat="1" ht="31.5">
      <c r="A243" s="163" t="s">
        <v>222</v>
      </c>
      <c r="B243" s="146" t="s">
        <v>168</v>
      </c>
      <c r="C243" s="130">
        <v>900</v>
      </c>
      <c r="D243" s="201"/>
      <c r="E243" s="303"/>
      <c r="F243" s="140">
        <f t="shared" si="50"/>
        <v>2240500</v>
      </c>
      <c r="G243" s="164">
        <f aca="true" t="shared" si="52" ref="G243:L243">SUM(G244,G248,G251,G254,G259)</f>
        <v>240500</v>
      </c>
      <c r="H243" s="164">
        <f t="shared" si="52"/>
        <v>0</v>
      </c>
      <c r="I243" s="164">
        <f t="shared" si="52"/>
        <v>0</v>
      </c>
      <c r="J243" s="164">
        <f t="shared" si="52"/>
        <v>0</v>
      </c>
      <c r="K243" s="164">
        <f t="shared" si="52"/>
        <v>0</v>
      </c>
      <c r="L243" s="164">
        <f t="shared" si="52"/>
        <v>2000000</v>
      </c>
    </row>
    <row r="244" spans="1:12" s="204" customFormat="1" ht="27.75" customHeight="1">
      <c r="A244" s="216"/>
      <c r="B244" s="200" t="s">
        <v>53</v>
      </c>
      <c r="C244" s="316"/>
      <c r="D244" s="201">
        <v>90001</v>
      </c>
      <c r="E244" s="75"/>
      <c r="F244" s="202">
        <f t="shared" si="50"/>
        <v>2005500</v>
      </c>
      <c r="G244" s="218">
        <f aca="true" t="shared" si="53" ref="G244:L244">SUM(G245:G247)</f>
        <v>5500</v>
      </c>
      <c r="H244" s="218">
        <f t="shared" si="53"/>
        <v>0</v>
      </c>
      <c r="I244" s="218">
        <f t="shared" si="53"/>
        <v>0</v>
      </c>
      <c r="J244" s="218">
        <f t="shared" si="53"/>
        <v>0</v>
      </c>
      <c r="K244" s="218">
        <f t="shared" si="53"/>
        <v>0</v>
      </c>
      <c r="L244" s="218">
        <f t="shared" si="53"/>
        <v>2000000</v>
      </c>
    </row>
    <row r="245" spans="1:12" s="74" customFormat="1" ht="15.75" customHeight="1" hidden="1">
      <c r="A245" s="154"/>
      <c r="B245" s="131" t="s">
        <v>138</v>
      </c>
      <c r="C245" s="130"/>
      <c r="D245" s="201"/>
      <c r="E245" s="75">
        <v>4260</v>
      </c>
      <c r="F245" s="149">
        <f t="shared" si="50"/>
        <v>2500</v>
      </c>
      <c r="G245" s="155">
        <v>2500</v>
      </c>
      <c r="H245" s="293"/>
      <c r="I245" s="155"/>
      <c r="J245" s="293"/>
      <c r="K245" s="155"/>
      <c r="L245" s="155"/>
    </row>
    <row r="246" spans="1:12" s="74" customFormat="1" ht="15.75" customHeight="1" hidden="1">
      <c r="A246" s="154"/>
      <c r="B246" s="131" t="s">
        <v>130</v>
      </c>
      <c r="C246" s="130"/>
      <c r="D246" s="201"/>
      <c r="E246" s="75">
        <v>4300</v>
      </c>
      <c r="F246" s="149">
        <f t="shared" si="50"/>
        <v>3000</v>
      </c>
      <c r="G246" s="155">
        <v>3000</v>
      </c>
      <c r="H246" s="293"/>
      <c r="I246" s="155"/>
      <c r="J246" s="293"/>
      <c r="K246" s="155"/>
      <c r="L246" s="155"/>
    </row>
    <row r="247" spans="1:12" ht="25.5" hidden="1">
      <c r="A247" s="158"/>
      <c r="B247" s="131" t="s">
        <v>145</v>
      </c>
      <c r="C247" s="130"/>
      <c r="D247" s="201"/>
      <c r="E247" s="75">
        <v>6050</v>
      </c>
      <c r="F247" s="132">
        <f t="shared" si="50"/>
        <v>2000000</v>
      </c>
      <c r="G247" s="159"/>
      <c r="H247" s="160"/>
      <c r="I247" s="161"/>
      <c r="J247" s="160"/>
      <c r="K247" s="161"/>
      <c r="L247" s="161">
        <v>2000000</v>
      </c>
    </row>
    <row r="248" spans="1:12" s="204" customFormat="1" ht="17.25" customHeight="1">
      <c r="A248" s="216"/>
      <c r="B248" s="200" t="s">
        <v>276</v>
      </c>
      <c r="C248" s="316"/>
      <c r="D248" s="201">
        <v>90002</v>
      </c>
      <c r="E248" s="75"/>
      <c r="F248" s="202">
        <f aca="true" t="shared" si="54" ref="F248:F253">SUM(G248+L248)</f>
        <v>17000</v>
      </c>
      <c r="G248" s="218">
        <f aca="true" t="shared" si="55" ref="G248:L248">SUM(G249:G250)</f>
        <v>17000</v>
      </c>
      <c r="H248" s="218">
        <f t="shared" si="55"/>
        <v>0</v>
      </c>
      <c r="I248" s="218">
        <f t="shared" si="55"/>
        <v>0</v>
      </c>
      <c r="J248" s="218">
        <f t="shared" si="55"/>
        <v>0</v>
      </c>
      <c r="K248" s="218">
        <f t="shared" si="55"/>
        <v>0</v>
      </c>
      <c r="L248" s="218">
        <f t="shared" si="55"/>
        <v>0</v>
      </c>
    </row>
    <row r="249" spans="1:12" s="74" customFormat="1" ht="15.75" customHeight="1" hidden="1">
      <c r="A249" s="154"/>
      <c r="B249" s="131" t="s">
        <v>129</v>
      </c>
      <c r="C249" s="130"/>
      <c r="D249" s="201"/>
      <c r="E249" s="75">
        <v>4210</v>
      </c>
      <c r="F249" s="149">
        <f t="shared" si="54"/>
        <v>2000</v>
      </c>
      <c r="G249" s="155">
        <v>2000</v>
      </c>
      <c r="H249" s="293"/>
      <c r="I249" s="155"/>
      <c r="J249" s="293"/>
      <c r="K249" s="155"/>
      <c r="L249" s="155"/>
    </row>
    <row r="250" spans="1:12" s="74" customFormat="1" ht="15.75" customHeight="1" hidden="1">
      <c r="A250" s="154"/>
      <c r="B250" s="131" t="s">
        <v>130</v>
      </c>
      <c r="C250" s="130"/>
      <c r="D250" s="201"/>
      <c r="E250" s="75">
        <v>4300</v>
      </c>
      <c r="F250" s="149">
        <f t="shared" si="54"/>
        <v>15000</v>
      </c>
      <c r="G250" s="155">
        <v>15000</v>
      </c>
      <c r="H250" s="293"/>
      <c r="I250" s="155"/>
      <c r="J250" s="293"/>
      <c r="K250" s="155"/>
      <c r="L250" s="155"/>
    </row>
    <row r="251" spans="1:12" s="204" customFormat="1" ht="15" customHeight="1">
      <c r="A251" s="216"/>
      <c r="B251" s="200" t="s">
        <v>277</v>
      </c>
      <c r="C251" s="316"/>
      <c r="D251" s="201">
        <v>90003</v>
      </c>
      <c r="E251" s="75"/>
      <c r="F251" s="202">
        <f t="shared" si="54"/>
        <v>70000</v>
      </c>
      <c r="G251" s="218">
        <f aca="true" t="shared" si="56" ref="G251:L251">SUM(G252:G253)</f>
        <v>70000</v>
      </c>
      <c r="H251" s="218">
        <f t="shared" si="56"/>
        <v>0</v>
      </c>
      <c r="I251" s="218">
        <f t="shared" si="56"/>
        <v>0</v>
      </c>
      <c r="J251" s="218">
        <f t="shared" si="56"/>
        <v>0</v>
      </c>
      <c r="K251" s="218">
        <f t="shared" si="56"/>
        <v>0</v>
      </c>
      <c r="L251" s="218">
        <f t="shared" si="56"/>
        <v>0</v>
      </c>
    </row>
    <row r="252" spans="1:12" s="74" customFormat="1" ht="15.75" customHeight="1" hidden="1">
      <c r="A252" s="154"/>
      <c r="B252" s="131" t="s">
        <v>130</v>
      </c>
      <c r="C252" s="130"/>
      <c r="D252" s="201"/>
      <c r="E252" s="75">
        <v>4300</v>
      </c>
      <c r="F252" s="149">
        <f>SUM(G252+L252)</f>
        <v>65000</v>
      </c>
      <c r="G252" s="155">
        <v>65000</v>
      </c>
      <c r="H252" s="293"/>
      <c r="I252" s="155"/>
      <c r="J252" s="293"/>
      <c r="K252" s="155"/>
      <c r="L252" s="155"/>
    </row>
    <row r="253" spans="1:12" s="74" customFormat="1" ht="15.75" customHeight="1" hidden="1">
      <c r="A253" s="154"/>
      <c r="B253" s="148" t="s">
        <v>142</v>
      </c>
      <c r="C253" s="130"/>
      <c r="D253" s="201"/>
      <c r="E253" s="75">
        <v>4530</v>
      </c>
      <c r="F253" s="149">
        <f t="shared" si="54"/>
        <v>5000</v>
      </c>
      <c r="G253" s="155">
        <v>5000</v>
      </c>
      <c r="H253" s="293"/>
      <c r="I253" s="155"/>
      <c r="J253" s="293"/>
      <c r="K253" s="155"/>
      <c r="L253" s="155"/>
    </row>
    <row r="254" spans="1:12" s="204" customFormat="1" ht="15">
      <c r="A254" s="216"/>
      <c r="B254" s="200" t="s">
        <v>211</v>
      </c>
      <c r="C254" s="316"/>
      <c r="D254" s="201">
        <v>90015</v>
      </c>
      <c r="E254" s="75"/>
      <c r="F254" s="202">
        <f t="shared" si="50"/>
        <v>145000</v>
      </c>
      <c r="G254" s="218">
        <f aca="true" t="shared" si="57" ref="G254:L254">SUM(G255:G258)</f>
        <v>145000</v>
      </c>
      <c r="H254" s="218">
        <f t="shared" si="57"/>
        <v>0</v>
      </c>
      <c r="I254" s="218">
        <f t="shared" si="57"/>
        <v>0</v>
      </c>
      <c r="J254" s="218">
        <f t="shared" si="57"/>
        <v>0</v>
      </c>
      <c r="K254" s="218">
        <f t="shared" si="57"/>
        <v>0</v>
      </c>
      <c r="L254" s="218">
        <f t="shared" si="57"/>
        <v>0</v>
      </c>
    </row>
    <row r="255" spans="1:12" s="74" customFormat="1" ht="15" hidden="1">
      <c r="A255" s="154"/>
      <c r="B255" s="131" t="s">
        <v>129</v>
      </c>
      <c r="C255" s="130"/>
      <c r="D255" s="201"/>
      <c r="E255" s="75">
        <v>4210</v>
      </c>
      <c r="F255" s="202">
        <f t="shared" si="50"/>
        <v>0</v>
      </c>
      <c r="G255" s="155">
        <v>0</v>
      </c>
      <c r="H255" s="293"/>
      <c r="I255" s="155"/>
      <c r="J255" s="293"/>
      <c r="K255" s="155"/>
      <c r="L255" s="155"/>
    </row>
    <row r="256" spans="1:12" ht="16.5" customHeight="1" hidden="1">
      <c r="A256" s="158"/>
      <c r="B256" s="131" t="s">
        <v>138</v>
      </c>
      <c r="C256" s="130"/>
      <c r="D256" s="201"/>
      <c r="E256" s="75">
        <v>4260</v>
      </c>
      <c r="F256" s="132">
        <f t="shared" si="50"/>
        <v>130000</v>
      </c>
      <c r="G256" s="159">
        <v>130000</v>
      </c>
      <c r="H256" s="160"/>
      <c r="I256" s="161"/>
      <c r="J256" s="160"/>
      <c r="K256" s="161"/>
      <c r="L256" s="161"/>
    </row>
    <row r="257" spans="1:12" ht="15.75" hidden="1">
      <c r="A257" s="158"/>
      <c r="B257" s="131" t="s">
        <v>130</v>
      </c>
      <c r="C257" s="130"/>
      <c r="D257" s="201"/>
      <c r="E257" s="75">
        <v>4300</v>
      </c>
      <c r="F257" s="132">
        <f t="shared" si="50"/>
        <v>15000</v>
      </c>
      <c r="G257" s="159">
        <v>15000</v>
      </c>
      <c r="H257" s="160"/>
      <c r="I257" s="161"/>
      <c r="J257" s="160"/>
      <c r="K257" s="161"/>
      <c r="L257" s="161"/>
    </row>
    <row r="258" spans="1:12" ht="25.5" hidden="1">
      <c r="A258" s="158"/>
      <c r="B258" s="131" t="s">
        <v>145</v>
      </c>
      <c r="C258" s="130"/>
      <c r="D258" s="201"/>
      <c r="E258" s="75">
        <v>6050</v>
      </c>
      <c r="F258" s="132">
        <f t="shared" si="50"/>
        <v>0</v>
      </c>
      <c r="G258" s="159"/>
      <c r="H258" s="160"/>
      <c r="I258" s="161"/>
      <c r="J258" s="160"/>
      <c r="K258" s="161"/>
      <c r="L258" s="161">
        <v>0</v>
      </c>
    </row>
    <row r="259" spans="1:12" s="204" customFormat="1" ht="15">
      <c r="A259" s="216"/>
      <c r="B259" s="200" t="s">
        <v>114</v>
      </c>
      <c r="C259" s="316"/>
      <c r="D259" s="201">
        <v>90095</v>
      </c>
      <c r="E259" s="75"/>
      <c r="F259" s="202">
        <f t="shared" si="50"/>
        <v>3000</v>
      </c>
      <c r="G259" s="218">
        <f aca="true" t="shared" si="58" ref="G259:L259">SUM(G260:G260)</f>
        <v>3000</v>
      </c>
      <c r="H259" s="218">
        <f t="shared" si="58"/>
        <v>0</v>
      </c>
      <c r="I259" s="218">
        <f t="shared" si="58"/>
        <v>0</v>
      </c>
      <c r="J259" s="218">
        <f t="shared" si="58"/>
        <v>0</v>
      </c>
      <c r="K259" s="218">
        <f t="shared" si="58"/>
        <v>0</v>
      </c>
      <c r="L259" s="218">
        <f t="shared" si="58"/>
        <v>0</v>
      </c>
    </row>
    <row r="260" spans="1:12" ht="15.75" hidden="1">
      <c r="A260" s="158"/>
      <c r="B260" s="131" t="s">
        <v>129</v>
      </c>
      <c r="C260" s="130"/>
      <c r="D260" s="201"/>
      <c r="E260" s="75">
        <v>4210</v>
      </c>
      <c r="F260" s="132">
        <f t="shared" si="50"/>
        <v>3000</v>
      </c>
      <c r="G260" s="159">
        <v>3000</v>
      </c>
      <c r="H260" s="160"/>
      <c r="I260" s="161"/>
      <c r="J260" s="160"/>
      <c r="K260" s="161"/>
      <c r="L260" s="161"/>
    </row>
    <row r="261" spans="1:12" s="2" customFormat="1" ht="28.5">
      <c r="A261" s="162" t="s">
        <v>223</v>
      </c>
      <c r="B261" s="176" t="s">
        <v>169</v>
      </c>
      <c r="C261" s="177">
        <v>921</v>
      </c>
      <c r="D261" s="311"/>
      <c r="E261" s="102"/>
      <c r="F261" s="128">
        <f t="shared" si="50"/>
        <v>60196</v>
      </c>
      <c r="G261" s="121">
        <f aca="true" t="shared" si="59" ref="G261:L261">SUM(G262,G265,G269)</f>
        <v>60196</v>
      </c>
      <c r="H261" s="121">
        <f t="shared" si="59"/>
        <v>24700</v>
      </c>
      <c r="I261" s="121">
        <f t="shared" si="59"/>
        <v>0</v>
      </c>
      <c r="J261" s="121">
        <f t="shared" si="59"/>
        <v>0</v>
      </c>
      <c r="K261" s="121">
        <f t="shared" si="59"/>
        <v>0</v>
      </c>
      <c r="L261" s="121">
        <f t="shared" si="59"/>
        <v>0</v>
      </c>
    </row>
    <row r="262" spans="1:12" s="204" customFormat="1" ht="27.75" customHeight="1">
      <c r="A262" s="216"/>
      <c r="B262" s="200" t="s">
        <v>170</v>
      </c>
      <c r="C262" s="316"/>
      <c r="D262" s="201">
        <v>92105</v>
      </c>
      <c r="E262" s="75"/>
      <c r="F262" s="202">
        <f t="shared" si="50"/>
        <v>5500</v>
      </c>
      <c r="G262" s="218">
        <f aca="true" t="shared" si="60" ref="G262:L262">SUM(G263:G264)</f>
        <v>5500</v>
      </c>
      <c r="H262" s="218">
        <f t="shared" si="60"/>
        <v>0</v>
      </c>
      <c r="I262" s="218">
        <f t="shared" si="60"/>
        <v>0</v>
      </c>
      <c r="J262" s="218">
        <f t="shared" si="60"/>
        <v>0</v>
      </c>
      <c r="K262" s="218">
        <f t="shared" si="60"/>
        <v>0</v>
      </c>
      <c r="L262" s="218">
        <f t="shared" si="60"/>
        <v>0</v>
      </c>
    </row>
    <row r="263" spans="1:12" ht="15.75" hidden="1">
      <c r="A263" s="158"/>
      <c r="B263" s="131" t="s">
        <v>129</v>
      </c>
      <c r="C263" s="130"/>
      <c r="D263" s="201"/>
      <c r="E263" s="75">
        <v>4210</v>
      </c>
      <c r="F263" s="132">
        <f t="shared" si="50"/>
        <v>3000</v>
      </c>
      <c r="G263" s="159">
        <v>3000</v>
      </c>
      <c r="H263" s="160"/>
      <c r="I263" s="161"/>
      <c r="J263" s="160"/>
      <c r="K263" s="161"/>
      <c r="L263" s="161"/>
    </row>
    <row r="264" spans="1:12" ht="15.75" hidden="1">
      <c r="A264" s="158"/>
      <c r="B264" s="131" t="s">
        <v>130</v>
      </c>
      <c r="C264" s="130"/>
      <c r="D264" s="201"/>
      <c r="E264" s="75">
        <v>4300</v>
      </c>
      <c r="F264" s="132">
        <f t="shared" si="50"/>
        <v>2500</v>
      </c>
      <c r="G264" s="159">
        <v>2500</v>
      </c>
      <c r="H264" s="160"/>
      <c r="I264" s="161"/>
      <c r="J264" s="160"/>
      <c r="K264" s="161"/>
      <c r="L264" s="161"/>
    </row>
    <row r="265" spans="1:12" s="204" customFormat="1" ht="26.25" customHeight="1">
      <c r="A265" s="216"/>
      <c r="B265" s="200" t="s">
        <v>171</v>
      </c>
      <c r="C265" s="316"/>
      <c r="D265" s="201">
        <v>92109</v>
      </c>
      <c r="E265" s="75"/>
      <c r="F265" s="202">
        <f t="shared" si="50"/>
        <v>21200</v>
      </c>
      <c r="G265" s="218">
        <f aca="true" t="shared" si="61" ref="G265:L265">SUM(G266:G268)</f>
        <v>21200</v>
      </c>
      <c r="H265" s="218">
        <f t="shared" si="61"/>
        <v>0</v>
      </c>
      <c r="I265" s="218">
        <f t="shared" si="61"/>
        <v>0</v>
      </c>
      <c r="J265" s="218">
        <f t="shared" si="61"/>
        <v>0</v>
      </c>
      <c r="K265" s="218">
        <f t="shared" si="61"/>
        <v>0</v>
      </c>
      <c r="L265" s="218">
        <f t="shared" si="61"/>
        <v>0</v>
      </c>
    </row>
    <row r="266" spans="1:12" ht="15.75" hidden="1">
      <c r="A266" s="158"/>
      <c r="B266" s="131" t="s">
        <v>129</v>
      </c>
      <c r="C266" s="130"/>
      <c r="D266" s="201"/>
      <c r="E266" s="75">
        <v>4210</v>
      </c>
      <c r="F266" s="132">
        <f t="shared" si="50"/>
        <v>200</v>
      </c>
      <c r="G266" s="159">
        <v>200</v>
      </c>
      <c r="H266" s="160"/>
      <c r="I266" s="161"/>
      <c r="J266" s="160"/>
      <c r="K266" s="161"/>
      <c r="L266" s="161"/>
    </row>
    <row r="267" spans="1:12" ht="15.75" hidden="1">
      <c r="A267" s="158"/>
      <c r="B267" s="131" t="s">
        <v>138</v>
      </c>
      <c r="C267" s="130"/>
      <c r="D267" s="201"/>
      <c r="E267" s="75">
        <v>4260</v>
      </c>
      <c r="F267" s="132">
        <f t="shared" si="50"/>
        <v>1000</v>
      </c>
      <c r="G267" s="159">
        <v>1000</v>
      </c>
      <c r="H267" s="160"/>
      <c r="I267" s="161"/>
      <c r="J267" s="160"/>
      <c r="K267" s="161"/>
      <c r="L267" s="161"/>
    </row>
    <row r="268" spans="1:12" ht="15.75" hidden="1">
      <c r="A268" s="158"/>
      <c r="B268" s="131" t="s">
        <v>130</v>
      </c>
      <c r="C268" s="130"/>
      <c r="D268" s="201"/>
      <c r="E268" s="75">
        <v>4300</v>
      </c>
      <c r="F268" s="132">
        <f t="shared" si="50"/>
        <v>20000</v>
      </c>
      <c r="G268" s="159">
        <v>20000</v>
      </c>
      <c r="H268" s="160"/>
      <c r="I268" s="161"/>
      <c r="J268" s="160"/>
      <c r="K268" s="161"/>
      <c r="L268" s="161"/>
    </row>
    <row r="269" spans="1:12" s="204" customFormat="1" ht="15">
      <c r="A269" s="216"/>
      <c r="B269" s="200" t="s">
        <v>172</v>
      </c>
      <c r="C269" s="316"/>
      <c r="D269" s="201">
        <v>92116</v>
      </c>
      <c r="E269" s="75"/>
      <c r="F269" s="202">
        <f t="shared" si="50"/>
        <v>33496</v>
      </c>
      <c r="G269" s="218">
        <f aca="true" t="shared" si="62" ref="G269:L269">SUM(G270:G281)</f>
        <v>33496</v>
      </c>
      <c r="H269" s="218">
        <f t="shared" si="62"/>
        <v>24700</v>
      </c>
      <c r="I269" s="218">
        <f t="shared" si="62"/>
        <v>0</v>
      </c>
      <c r="J269" s="218">
        <f t="shared" si="62"/>
        <v>0</v>
      </c>
      <c r="K269" s="218">
        <f t="shared" si="62"/>
        <v>0</v>
      </c>
      <c r="L269" s="218">
        <f t="shared" si="62"/>
        <v>0</v>
      </c>
    </row>
    <row r="270" spans="1:12" s="34" customFormat="1" ht="25.5" hidden="1">
      <c r="A270" s="178"/>
      <c r="B270" s="131" t="s">
        <v>133</v>
      </c>
      <c r="C270" s="130"/>
      <c r="D270" s="201"/>
      <c r="E270" s="75">
        <v>3020</v>
      </c>
      <c r="F270" s="179">
        <f t="shared" si="50"/>
        <v>200</v>
      </c>
      <c r="G270" s="180">
        <v>200</v>
      </c>
      <c r="H270" s="181"/>
      <c r="I270" s="182"/>
      <c r="J270" s="181"/>
      <c r="K270" s="182"/>
      <c r="L270" s="182"/>
    </row>
    <row r="271" spans="1:12" s="34" customFormat="1" ht="15" hidden="1">
      <c r="A271" s="178"/>
      <c r="B271" s="131" t="s">
        <v>134</v>
      </c>
      <c r="C271" s="130"/>
      <c r="D271" s="201"/>
      <c r="E271" s="75">
        <v>4010</v>
      </c>
      <c r="F271" s="179">
        <f t="shared" si="50"/>
        <v>19000</v>
      </c>
      <c r="G271" s="180">
        <v>19000</v>
      </c>
      <c r="H271" s="180">
        <v>19000</v>
      </c>
      <c r="I271" s="182"/>
      <c r="J271" s="181"/>
      <c r="K271" s="182"/>
      <c r="L271" s="182"/>
    </row>
    <row r="272" spans="1:12" s="34" customFormat="1" ht="15" hidden="1">
      <c r="A272" s="178"/>
      <c r="B272" s="131" t="s">
        <v>135</v>
      </c>
      <c r="C272" s="130"/>
      <c r="D272" s="201"/>
      <c r="E272" s="75">
        <v>4040</v>
      </c>
      <c r="F272" s="179">
        <f t="shared" si="50"/>
        <v>1500</v>
      </c>
      <c r="G272" s="180">
        <v>1500</v>
      </c>
      <c r="H272" s="180">
        <v>1500</v>
      </c>
      <c r="I272" s="182"/>
      <c r="J272" s="181"/>
      <c r="K272" s="182"/>
      <c r="L272" s="182"/>
    </row>
    <row r="273" spans="1:12" s="34" customFormat="1" ht="15" hidden="1">
      <c r="A273" s="178"/>
      <c r="B273" s="131" t="s">
        <v>136</v>
      </c>
      <c r="C273" s="130"/>
      <c r="D273" s="201"/>
      <c r="E273" s="75">
        <v>4110</v>
      </c>
      <c r="F273" s="179">
        <f t="shared" si="50"/>
        <v>3600</v>
      </c>
      <c r="G273" s="180">
        <v>3600</v>
      </c>
      <c r="H273" s="180">
        <v>3600</v>
      </c>
      <c r="I273" s="182"/>
      <c r="J273" s="181"/>
      <c r="K273" s="182"/>
      <c r="L273" s="182"/>
    </row>
    <row r="274" spans="1:12" s="34" customFormat="1" ht="15" hidden="1">
      <c r="A274" s="178"/>
      <c r="B274" s="131" t="s">
        <v>137</v>
      </c>
      <c r="C274" s="130"/>
      <c r="D274" s="201"/>
      <c r="E274" s="75">
        <v>4120</v>
      </c>
      <c r="F274" s="179">
        <f t="shared" si="50"/>
        <v>600</v>
      </c>
      <c r="G274" s="180">
        <v>600</v>
      </c>
      <c r="H274" s="180">
        <v>600</v>
      </c>
      <c r="I274" s="182"/>
      <c r="J274" s="181"/>
      <c r="K274" s="182"/>
      <c r="L274" s="182"/>
    </row>
    <row r="275" spans="1:12" s="34" customFormat="1" ht="15" hidden="1">
      <c r="A275" s="178"/>
      <c r="B275" s="131" t="s">
        <v>129</v>
      </c>
      <c r="C275" s="130"/>
      <c r="D275" s="201"/>
      <c r="E275" s="75">
        <v>4210</v>
      </c>
      <c r="F275" s="179">
        <f t="shared" si="50"/>
        <v>3000</v>
      </c>
      <c r="G275" s="180">
        <v>3000</v>
      </c>
      <c r="H275" s="181"/>
      <c r="I275" s="182"/>
      <c r="J275" s="181"/>
      <c r="K275" s="182"/>
      <c r="L275" s="182"/>
    </row>
    <row r="276" spans="1:12" s="34" customFormat="1" ht="25.5" hidden="1">
      <c r="A276" s="178"/>
      <c r="B276" s="131" t="s">
        <v>157</v>
      </c>
      <c r="C276" s="130"/>
      <c r="D276" s="201"/>
      <c r="E276" s="75">
        <v>4240</v>
      </c>
      <c r="F276" s="179">
        <f t="shared" si="50"/>
        <v>3000</v>
      </c>
      <c r="G276" s="180">
        <v>3000</v>
      </c>
      <c r="H276" s="181"/>
      <c r="I276" s="182"/>
      <c r="J276" s="181"/>
      <c r="K276" s="182"/>
      <c r="L276" s="182"/>
    </row>
    <row r="277" spans="1:12" s="34" customFormat="1" ht="15" hidden="1">
      <c r="A277" s="178"/>
      <c r="B277" s="131" t="s">
        <v>138</v>
      </c>
      <c r="C277" s="130"/>
      <c r="D277" s="201"/>
      <c r="E277" s="75">
        <v>4260</v>
      </c>
      <c r="F277" s="179">
        <f t="shared" si="50"/>
        <v>1000</v>
      </c>
      <c r="G277" s="180">
        <v>1000</v>
      </c>
      <c r="H277" s="181"/>
      <c r="I277" s="182"/>
      <c r="J277" s="181"/>
      <c r="K277" s="182"/>
      <c r="L277" s="182"/>
    </row>
    <row r="278" spans="1:12" s="34" customFormat="1" ht="15" hidden="1">
      <c r="A278" s="178"/>
      <c r="B278" s="131" t="s">
        <v>130</v>
      </c>
      <c r="C278" s="130"/>
      <c r="D278" s="201"/>
      <c r="E278" s="75">
        <v>4300</v>
      </c>
      <c r="F278" s="179">
        <f t="shared" si="50"/>
        <v>700</v>
      </c>
      <c r="G278" s="180">
        <v>700</v>
      </c>
      <c r="H278" s="181"/>
      <c r="I278" s="182"/>
      <c r="J278" s="181"/>
      <c r="K278" s="182"/>
      <c r="L278" s="182"/>
    </row>
    <row r="279" spans="1:12" s="34" customFormat="1" ht="15" hidden="1">
      <c r="A279" s="178"/>
      <c r="B279" s="131" t="s">
        <v>140</v>
      </c>
      <c r="C279" s="130"/>
      <c r="D279" s="201"/>
      <c r="E279" s="75">
        <v>4410</v>
      </c>
      <c r="F279" s="179">
        <f t="shared" si="50"/>
        <v>200</v>
      </c>
      <c r="G279" s="180">
        <v>200</v>
      </c>
      <c r="H279" s="181"/>
      <c r="I279" s="182"/>
      <c r="J279" s="181"/>
      <c r="K279" s="182"/>
      <c r="L279" s="182"/>
    </row>
    <row r="280" spans="1:12" s="34" customFormat="1" ht="25.5" hidden="1">
      <c r="A280" s="178"/>
      <c r="B280" s="131" t="s">
        <v>141</v>
      </c>
      <c r="C280" s="130"/>
      <c r="D280" s="201"/>
      <c r="E280" s="75">
        <v>4440</v>
      </c>
      <c r="F280" s="179">
        <f t="shared" si="50"/>
        <v>696</v>
      </c>
      <c r="G280" s="180">
        <v>696</v>
      </c>
      <c r="H280" s="181"/>
      <c r="I280" s="182"/>
      <c r="J280" s="181"/>
      <c r="K280" s="182"/>
      <c r="L280" s="182"/>
    </row>
    <row r="281" spans="1:12" s="34" customFormat="1" ht="15" hidden="1">
      <c r="A281" s="187"/>
      <c r="B281" s="135"/>
      <c r="C281" s="315"/>
      <c r="D281" s="298"/>
      <c r="E281" s="142">
        <v>6060</v>
      </c>
      <c r="F281" s="179">
        <f t="shared" si="50"/>
        <v>0</v>
      </c>
      <c r="G281" s="185"/>
      <c r="H281" s="184"/>
      <c r="I281" s="188"/>
      <c r="J281" s="184"/>
      <c r="K281" s="188"/>
      <c r="L281" s="188">
        <v>0</v>
      </c>
    </row>
    <row r="282" spans="1:12" s="2" customFormat="1" ht="15.75">
      <c r="A282" s="162" t="s">
        <v>224</v>
      </c>
      <c r="B282" s="176" t="s">
        <v>173</v>
      </c>
      <c r="C282" s="177">
        <v>926</v>
      </c>
      <c r="D282" s="310"/>
      <c r="E282" s="102"/>
      <c r="F282" s="128">
        <f t="shared" si="50"/>
        <v>7000</v>
      </c>
      <c r="G282" s="121">
        <f aca="true" t="shared" si="63" ref="G282:L282">SUM(G283:G283)</f>
        <v>7000</v>
      </c>
      <c r="H282" s="121">
        <f t="shared" si="63"/>
        <v>0</v>
      </c>
      <c r="I282" s="121">
        <f t="shared" si="63"/>
        <v>0</v>
      </c>
      <c r="J282" s="121">
        <f t="shared" si="63"/>
        <v>0</v>
      </c>
      <c r="K282" s="121">
        <f t="shared" si="63"/>
        <v>0</v>
      </c>
      <c r="L282" s="121">
        <f t="shared" si="63"/>
        <v>0</v>
      </c>
    </row>
    <row r="283" spans="1:12" s="204" customFormat="1" ht="30">
      <c r="A283" s="216"/>
      <c r="B283" s="200" t="s">
        <v>55</v>
      </c>
      <c r="C283" s="316"/>
      <c r="D283" s="201">
        <v>92605</v>
      </c>
      <c r="E283" s="75"/>
      <c r="F283" s="202">
        <f t="shared" si="50"/>
        <v>7000</v>
      </c>
      <c r="G283" s="218">
        <f aca="true" t="shared" si="64" ref="G283:L283">SUM(G284:G287)</f>
        <v>7000</v>
      </c>
      <c r="H283" s="218">
        <f t="shared" si="64"/>
        <v>0</v>
      </c>
      <c r="I283" s="218">
        <f t="shared" si="64"/>
        <v>0</v>
      </c>
      <c r="J283" s="218">
        <f t="shared" si="64"/>
        <v>0</v>
      </c>
      <c r="K283" s="218">
        <f t="shared" si="64"/>
        <v>0</v>
      </c>
      <c r="L283" s="218">
        <f t="shared" si="64"/>
        <v>0</v>
      </c>
    </row>
    <row r="284" spans="1:12" ht="15.75" hidden="1">
      <c r="A284" s="158"/>
      <c r="B284" s="131" t="s">
        <v>129</v>
      </c>
      <c r="C284" s="130"/>
      <c r="D284" s="201"/>
      <c r="E284" s="75">
        <v>4210</v>
      </c>
      <c r="F284" s="132">
        <f t="shared" si="50"/>
        <v>3000</v>
      </c>
      <c r="G284" s="159">
        <v>3000</v>
      </c>
      <c r="H284" s="160"/>
      <c r="I284" s="161"/>
      <c r="J284" s="160"/>
      <c r="K284" s="161"/>
      <c r="L284" s="161"/>
    </row>
    <row r="285" spans="1:12" ht="15.75" hidden="1">
      <c r="A285" s="158"/>
      <c r="B285" s="131" t="s">
        <v>130</v>
      </c>
      <c r="C285" s="130"/>
      <c r="D285" s="201"/>
      <c r="E285" s="75">
        <v>4300</v>
      </c>
      <c r="F285" s="132">
        <f t="shared" si="50"/>
        <v>2500</v>
      </c>
      <c r="G285" s="159">
        <v>2500</v>
      </c>
      <c r="H285" s="160"/>
      <c r="I285" s="161"/>
      <c r="J285" s="160"/>
      <c r="K285" s="161"/>
      <c r="L285" s="161"/>
    </row>
    <row r="286" spans="1:12" ht="15.75" hidden="1">
      <c r="A286" s="158"/>
      <c r="B286" s="131"/>
      <c r="C286" s="130"/>
      <c r="D286" s="201"/>
      <c r="E286" s="75">
        <v>4410</v>
      </c>
      <c r="F286" s="132">
        <f t="shared" si="50"/>
        <v>500</v>
      </c>
      <c r="G286" s="159">
        <v>500</v>
      </c>
      <c r="H286" s="160"/>
      <c r="I286" s="161"/>
      <c r="J286" s="160"/>
      <c r="K286" s="161"/>
      <c r="L286" s="161"/>
    </row>
    <row r="287" spans="1:12" ht="15.75" hidden="1">
      <c r="A287" s="158"/>
      <c r="B287" s="135" t="s">
        <v>131</v>
      </c>
      <c r="C287" s="315"/>
      <c r="D287" s="298"/>
      <c r="E287" s="142">
        <v>4430</v>
      </c>
      <c r="F287" s="132">
        <f t="shared" si="50"/>
        <v>1000</v>
      </c>
      <c r="G287" s="166">
        <v>1000</v>
      </c>
      <c r="H287" s="167"/>
      <c r="I287" s="168"/>
      <c r="J287" s="167"/>
      <c r="K287" s="168"/>
      <c r="L287" s="168"/>
    </row>
    <row r="288" spans="1:12" s="2" customFormat="1" ht="49.5" customHeight="1">
      <c r="A288" s="193" t="s">
        <v>175</v>
      </c>
      <c r="B288" s="394" t="s">
        <v>176</v>
      </c>
      <c r="C288" s="395"/>
      <c r="D288" s="395"/>
      <c r="E288" s="395"/>
      <c r="F288" s="189">
        <f t="shared" si="50"/>
        <v>1369601</v>
      </c>
      <c r="G288" s="190">
        <f aca="true" t="shared" si="65" ref="G288:L288">SUM(G289,G298,G301)</f>
        <v>1359101</v>
      </c>
      <c r="H288" s="190">
        <f t="shared" si="65"/>
        <v>15890</v>
      </c>
      <c r="I288" s="190">
        <f t="shared" si="65"/>
        <v>0</v>
      </c>
      <c r="J288" s="190">
        <f t="shared" si="65"/>
        <v>0</v>
      </c>
      <c r="K288" s="190">
        <f t="shared" si="65"/>
        <v>0</v>
      </c>
      <c r="L288" s="190">
        <f t="shared" si="65"/>
        <v>10500</v>
      </c>
    </row>
    <row r="289" spans="1:12" s="2" customFormat="1" ht="15.75">
      <c r="A289" s="97" t="s">
        <v>15</v>
      </c>
      <c r="B289" s="176" t="s">
        <v>148</v>
      </c>
      <c r="C289" s="177">
        <v>750</v>
      </c>
      <c r="D289" s="311"/>
      <c r="E289" s="102"/>
      <c r="F289" s="128">
        <f t="shared" si="50"/>
        <v>38840</v>
      </c>
      <c r="G289" s="129">
        <f aca="true" t="shared" si="66" ref="G289:L289">SUM(G290)</f>
        <v>28340</v>
      </c>
      <c r="H289" s="129">
        <f t="shared" si="66"/>
        <v>0</v>
      </c>
      <c r="I289" s="129">
        <f t="shared" si="66"/>
        <v>0</v>
      </c>
      <c r="J289" s="129">
        <f t="shared" si="66"/>
        <v>0</v>
      </c>
      <c r="K289" s="129">
        <f t="shared" si="66"/>
        <v>0</v>
      </c>
      <c r="L289" s="129">
        <f t="shared" si="66"/>
        <v>10500</v>
      </c>
    </row>
    <row r="290" spans="1:12" s="204" customFormat="1" ht="15">
      <c r="A290" s="199"/>
      <c r="B290" s="200" t="s">
        <v>149</v>
      </c>
      <c r="C290" s="316"/>
      <c r="D290" s="201">
        <v>75011</v>
      </c>
      <c r="E290" s="75"/>
      <c r="F290" s="202">
        <f t="shared" si="50"/>
        <v>38840</v>
      </c>
      <c r="G290" s="203">
        <f aca="true" t="shared" si="67" ref="G290:L290">SUM(G291:G297)</f>
        <v>28340</v>
      </c>
      <c r="H290" s="203">
        <f t="shared" si="67"/>
        <v>0</v>
      </c>
      <c r="I290" s="203">
        <f t="shared" si="67"/>
        <v>0</v>
      </c>
      <c r="J290" s="203">
        <f t="shared" si="67"/>
        <v>0</v>
      </c>
      <c r="K290" s="203">
        <f t="shared" si="67"/>
        <v>0</v>
      </c>
      <c r="L290" s="203">
        <f t="shared" si="67"/>
        <v>10500</v>
      </c>
    </row>
    <row r="291" spans="1:12" ht="15.75" hidden="1">
      <c r="A291" s="87"/>
      <c r="B291" s="131" t="s">
        <v>129</v>
      </c>
      <c r="C291" s="130"/>
      <c r="D291" s="201"/>
      <c r="E291" s="75">
        <v>4210</v>
      </c>
      <c r="F291" s="132">
        <f t="shared" si="50"/>
        <v>10000</v>
      </c>
      <c r="G291" s="133">
        <v>10000</v>
      </c>
      <c r="H291" s="134"/>
      <c r="I291" s="124"/>
      <c r="J291" s="134"/>
      <c r="K291" s="124"/>
      <c r="L291" s="124"/>
    </row>
    <row r="292" spans="1:12" ht="15.75" hidden="1">
      <c r="A292" s="87"/>
      <c r="B292" s="131" t="s">
        <v>138</v>
      </c>
      <c r="C292" s="130"/>
      <c r="D292" s="201"/>
      <c r="E292" s="75">
        <v>4260</v>
      </c>
      <c r="F292" s="132">
        <f t="shared" si="50"/>
        <v>1940</v>
      </c>
      <c r="G292" s="133">
        <v>1940</v>
      </c>
      <c r="H292" s="134"/>
      <c r="I292" s="124"/>
      <c r="J292" s="134"/>
      <c r="K292" s="124"/>
      <c r="L292" s="124"/>
    </row>
    <row r="293" spans="1:12" ht="15.75" hidden="1">
      <c r="A293" s="87"/>
      <c r="B293" s="131" t="s">
        <v>139</v>
      </c>
      <c r="C293" s="130"/>
      <c r="D293" s="201"/>
      <c r="E293" s="75">
        <v>4270</v>
      </c>
      <c r="F293" s="132">
        <f t="shared" si="50"/>
        <v>1000</v>
      </c>
      <c r="G293" s="133">
        <v>1000</v>
      </c>
      <c r="H293" s="134"/>
      <c r="I293" s="124"/>
      <c r="J293" s="134"/>
      <c r="K293" s="124"/>
      <c r="L293" s="124"/>
    </row>
    <row r="294" spans="1:12" ht="15.75" hidden="1">
      <c r="A294" s="87"/>
      <c r="B294" s="131" t="s">
        <v>130</v>
      </c>
      <c r="C294" s="130"/>
      <c r="D294" s="201"/>
      <c r="E294" s="75">
        <v>4300</v>
      </c>
      <c r="F294" s="132">
        <f t="shared" si="50"/>
        <v>13000</v>
      </c>
      <c r="G294" s="133">
        <v>13000</v>
      </c>
      <c r="H294" s="134"/>
      <c r="I294" s="124"/>
      <c r="J294" s="134"/>
      <c r="K294" s="124"/>
      <c r="L294" s="124"/>
    </row>
    <row r="295" spans="1:12" ht="15.75" hidden="1">
      <c r="A295" s="87"/>
      <c r="B295" s="131" t="s">
        <v>140</v>
      </c>
      <c r="C295" s="130"/>
      <c r="D295" s="201"/>
      <c r="E295" s="75">
        <v>4410</v>
      </c>
      <c r="F295" s="132">
        <f t="shared" si="50"/>
        <v>900</v>
      </c>
      <c r="G295" s="133">
        <v>900</v>
      </c>
      <c r="H295" s="134"/>
      <c r="I295" s="124"/>
      <c r="J295" s="134"/>
      <c r="K295" s="124"/>
      <c r="L295" s="124"/>
    </row>
    <row r="296" spans="1:12" ht="15.75" hidden="1">
      <c r="A296" s="87"/>
      <c r="B296" s="131" t="s">
        <v>131</v>
      </c>
      <c r="C296" s="130"/>
      <c r="D296" s="201"/>
      <c r="E296" s="75">
        <v>4430</v>
      </c>
      <c r="F296" s="132">
        <f t="shared" si="50"/>
        <v>1500</v>
      </c>
      <c r="G296" s="133">
        <v>1500</v>
      </c>
      <c r="H296" s="134"/>
      <c r="I296" s="124"/>
      <c r="J296" s="134"/>
      <c r="K296" s="124"/>
      <c r="L296" s="124"/>
    </row>
    <row r="297" spans="1:12" ht="15.75" hidden="1">
      <c r="A297" s="99"/>
      <c r="B297" s="135"/>
      <c r="C297" s="315"/>
      <c r="D297" s="298"/>
      <c r="E297" s="142">
        <v>6060</v>
      </c>
      <c r="F297" s="136">
        <f t="shared" si="50"/>
        <v>10500</v>
      </c>
      <c r="G297" s="137"/>
      <c r="H297" s="138"/>
      <c r="I297" s="139"/>
      <c r="J297" s="138"/>
      <c r="K297" s="139"/>
      <c r="L297" s="139">
        <v>10500</v>
      </c>
    </row>
    <row r="298" spans="1:12" s="2" customFormat="1" ht="47.25">
      <c r="A298" s="162" t="s">
        <v>16</v>
      </c>
      <c r="B298" s="127" t="s">
        <v>94</v>
      </c>
      <c r="C298" s="177">
        <v>751</v>
      </c>
      <c r="D298" s="310"/>
      <c r="E298" s="102"/>
      <c r="F298" s="128">
        <f t="shared" si="50"/>
        <v>1025</v>
      </c>
      <c r="G298" s="121">
        <f aca="true" t="shared" si="68" ref="G298:L298">SUM(G299)</f>
        <v>1025</v>
      </c>
      <c r="H298" s="121">
        <f t="shared" si="68"/>
        <v>0</v>
      </c>
      <c r="I298" s="121">
        <f t="shared" si="68"/>
        <v>0</v>
      </c>
      <c r="J298" s="121">
        <f t="shared" si="68"/>
        <v>0</v>
      </c>
      <c r="K298" s="121">
        <f t="shared" si="68"/>
        <v>0</v>
      </c>
      <c r="L298" s="121">
        <f t="shared" si="68"/>
        <v>0</v>
      </c>
    </row>
    <row r="299" spans="1:12" s="204" customFormat="1" ht="45">
      <c r="A299" s="216"/>
      <c r="B299" s="200" t="s">
        <v>152</v>
      </c>
      <c r="C299" s="316"/>
      <c r="D299" s="201">
        <v>75101</v>
      </c>
      <c r="E299" s="75"/>
      <c r="F299" s="202">
        <f t="shared" si="50"/>
        <v>1025</v>
      </c>
      <c r="G299" s="218">
        <f aca="true" t="shared" si="69" ref="G299:L299">SUM(G300:G300)</f>
        <v>1025</v>
      </c>
      <c r="H299" s="218">
        <f t="shared" si="69"/>
        <v>0</v>
      </c>
      <c r="I299" s="218">
        <f t="shared" si="69"/>
        <v>0</v>
      </c>
      <c r="J299" s="218">
        <f t="shared" si="69"/>
        <v>0</v>
      </c>
      <c r="K299" s="218">
        <f t="shared" si="69"/>
        <v>0</v>
      </c>
      <c r="L299" s="218">
        <f t="shared" si="69"/>
        <v>0</v>
      </c>
    </row>
    <row r="300" spans="1:12" ht="15.75" hidden="1">
      <c r="A300" s="165"/>
      <c r="B300" s="135" t="s">
        <v>130</v>
      </c>
      <c r="C300" s="315"/>
      <c r="D300" s="298"/>
      <c r="E300" s="142">
        <v>4300</v>
      </c>
      <c r="F300" s="136">
        <f t="shared" si="50"/>
        <v>1025</v>
      </c>
      <c r="G300" s="166">
        <v>1025</v>
      </c>
      <c r="H300" s="167"/>
      <c r="I300" s="168"/>
      <c r="J300" s="167"/>
      <c r="K300" s="168"/>
      <c r="L300" s="168"/>
    </row>
    <row r="301" spans="1:12" s="2" customFormat="1" ht="15.75">
      <c r="A301" s="163" t="s">
        <v>17</v>
      </c>
      <c r="B301" s="146" t="s">
        <v>101</v>
      </c>
      <c r="C301" s="319">
        <v>852</v>
      </c>
      <c r="D301" s="199"/>
      <c r="E301" s="303"/>
      <c r="F301" s="324">
        <f t="shared" si="50"/>
        <v>1329736</v>
      </c>
      <c r="G301" s="140">
        <f aca="true" t="shared" si="70" ref="G301:L301">SUM(G302,G310,G312,G314)</f>
        <v>1329736</v>
      </c>
      <c r="H301" s="140">
        <f t="shared" si="70"/>
        <v>15890</v>
      </c>
      <c r="I301" s="140">
        <f t="shared" si="70"/>
        <v>0</v>
      </c>
      <c r="J301" s="140">
        <f t="shared" si="70"/>
        <v>0</v>
      </c>
      <c r="K301" s="140">
        <f t="shared" si="70"/>
        <v>0</v>
      </c>
      <c r="L301" s="342">
        <f t="shared" si="70"/>
        <v>0</v>
      </c>
    </row>
    <row r="302" spans="1:12" s="204" customFormat="1" ht="60" customHeight="1">
      <c r="A302" s="216"/>
      <c r="B302" s="200" t="s">
        <v>251</v>
      </c>
      <c r="C302" s="316"/>
      <c r="D302" s="201">
        <v>85212</v>
      </c>
      <c r="E302" s="75"/>
      <c r="F302" s="202">
        <f t="shared" si="50"/>
        <v>1225390</v>
      </c>
      <c r="G302" s="218">
        <f>SUM(G303:G309)</f>
        <v>1225390</v>
      </c>
      <c r="H302" s="218">
        <f>SUM(H303:H313)</f>
        <v>15890</v>
      </c>
      <c r="I302" s="218">
        <f>SUM(I303:I313)</f>
        <v>0</v>
      </c>
      <c r="J302" s="218">
        <f>SUM(J303:J313)</f>
        <v>0</v>
      </c>
      <c r="K302" s="218">
        <f>SUM(K303:K313)</f>
        <v>0</v>
      </c>
      <c r="L302" s="218">
        <f>SUM(L303:L313)</f>
        <v>0</v>
      </c>
    </row>
    <row r="303" spans="1:12" s="74" customFormat="1" ht="15" hidden="1">
      <c r="A303" s="154"/>
      <c r="B303" s="148" t="s">
        <v>164</v>
      </c>
      <c r="C303" s="130"/>
      <c r="D303" s="201"/>
      <c r="E303" s="75">
        <v>3110</v>
      </c>
      <c r="F303" s="149">
        <f t="shared" si="50"/>
        <v>1200900</v>
      </c>
      <c r="G303" s="155">
        <v>1200900</v>
      </c>
      <c r="H303" s="155"/>
      <c r="I303" s="156"/>
      <c r="J303" s="157"/>
      <c r="K303" s="156"/>
      <c r="L303" s="156"/>
    </row>
    <row r="304" spans="1:12" s="34" customFormat="1" ht="15" hidden="1">
      <c r="A304" s="178"/>
      <c r="B304" s="131" t="s">
        <v>134</v>
      </c>
      <c r="C304" s="130"/>
      <c r="D304" s="201"/>
      <c r="E304" s="75">
        <v>4010</v>
      </c>
      <c r="F304" s="149">
        <f t="shared" si="50"/>
        <v>12000</v>
      </c>
      <c r="G304" s="180">
        <v>12000</v>
      </c>
      <c r="H304" s="180">
        <v>12000</v>
      </c>
      <c r="I304" s="182"/>
      <c r="J304" s="181"/>
      <c r="K304" s="182"/>
      <c r="L304" s="182"/>
    </row>
    <row r="305" spans="1:12" s="34" customFormat="1" ht="15" hidden="1">
      <c r="A305" s="178"/>
      <c r="B305" s="131" t="s">
        <v>136</v>
      </c>
      <c r="C305" s="130"/>
      <c r="D305" s="201"/>
      <c r="E305" s="75">
        <v>4110</v>
      </c>
      <c r="F305" s="149">
        <f t="shared" si="50"/>
        <v>3000</v>
      </c>
      <c r="G305" s="180">
        <v>3000</v>
      </c>
      <c r="H305" s="180">
        <v>3000</v>
      </c>
      <c r="I305" s="182"/>
      <c r="J305" s="181"/>
      <c r="K305" s="182"/>
      <c r="L305" s="182"/>
    </row>
    <row r="306" spans="1:12" s="34" customFormat="1" ht="15" hidden="1">
      <c r="A306" s="178"/>
      <c r="B306" s="131" t="s">
        <v>137</v>
      </c>
      <c r="C306" s="130"/>
      <c r="D306" s="201"/>
      <c r="E306" s="75">
        <v>4120</v>
      </c>
      <c r="F306" s="149">
        <f t="shared" si="50"/>
        <v>890</v>
      </c>
      <c r="G306" s="180">
        <v>890</v>
      </c>
      <c r="H306" s="180">
        <v>890</v>
      </c>
      <c r="I306" s="182"/>
      <c r="J306" s="181"/>
      <c r="K306" s="182"/>
      <c r="L306" s="182"/>
    </row>
    <row r="307" spans="1:12" s="34" customFormat="1" ht="15" hidden="1">
      <c r="A307" s="178"/>
      <c r="B307" s="131" t="s">
        <v>129</v>
      </c>
      <c r="C307" s="130"/>
      <c r="D307" s="201"/>
      <c r="E307" s="75">
        <v>4210</v>
      </c>
      <c r="F307" s="149">
        <f t="shared" si="50"/>
        <v>2000</v>
      </c>
      <c r="G307" s="180">
        <v>2000</v>
      </c>
      <c r="H307" s="181"/>
      <c r="I307" s="182"/>
      <c r="J307" s="181"/>
      <c r="K307" s="182"/>
      <c r="L307" s="182"/>
    </row>
    <row r="308" spans="1:12" s="34" customFormat="1" ht="15" hidden="1">
      <c r="A308" s="178"/>
      <c r="B308" s="131" t="s">
        <v>138</v>
      </c>
      <c r="C308" s="130"/>
      <c r="D308" s="201"/>
      <c r="E308" s="75">
        <v>4260</v>
      </c>
      <c r="F308" s="149">
        <f t="shared" si="50"/>
        <v>1000</v>
      </c>
      <c r="G308" s="180">
        <v>1000</v>
      </c>
      <c r="H308" s="181"/>
      <c r="I308" s="182"/>
      <c r="J308" s="181"/>
      <c r="K308" s="182"/>
      <c r="L308" s="182"/>
    </row>
    <row r="309" spans="1:12" s="34" customFormat="1" ht="15" hidden="1">
      <c r="A309" s="178"/>
      <c r="B309" s="131" t="s">
        <v>130</v>
      </c>
      <c r="C309" s="130"/>
      <c r="D309" s="201"/>
      <c r="E309" s="75">
        <v>4300</v>
      </c>
      <c r="F309" s="149">
        <f t="shared" si="50"/>
        <v>5600</v>
      </c>
      <c r="G309" s="180">
        <v>5600</v>
      </c>
      <c r="H309" s="181"/>
      <c r="I309" s="182"/>
      <c r="J309" s="181"/>
      <c r="K309" s="182"/>
      <c r="L309" s="182"/>
    </row>
    <row r="310" spans="1:12" s="204" customFormat="1" ht="72.75" customHeight="1">
      <c r="A310" s="216"/>
      <c r="B310" s="200" t="s">
        <v>301</v>
      </c>
      <c r="C310" s="316"/>
      <c r="D310" s="201">
        <v>85213</v>
      </c>
      <c r="E310" s="75"/>
      <c r="F310" s="202">
        <f t="shared" si="50"/>
        <v>7000</v>
      </c>
      <c r="G310" s="218">
        <f aca="true" t="shared" si="71" ref="G310:L310">SUM(G311)</f>
        <v>7000</v>
      </c>
      <c r="H310" s="218">
        <f t="shared" si="71"/>
        <v>0</v>
      </c>
      <c r="I310" s="218">
        <f t="shared" si="71"/>
        <v>0</v>
      </c>
      <c r="J310" s="218">
        <f t="shared" si="71"/>
        <v>0</v>
      </c>
      <c r="K310" s="218">
        <f t="shared" si="71"/>
        <v>0</v>
      </c>
      <c r="L310" s="218">
        <f t="shared" si="71"/>
        <v>0</v>
      </c>
    </row>
    <row r="311" spans="1:12" ht="15.75" hidden="1">
      <c r="A311" s="158"/>
      <c r="B311" s="131" t="s">
        <v>163</v>
      </c>
      <c r="C311" s="130"/>
      <c r="D311" s="201"/>
      <c r="E311" s="75">
        <v>4130</v>
      </c>
      <c r="F311" s="132">
        <f t="shared" si="50"/>
        <v>7000</v>
      </c>
      <c r="G311" s="159">
        <v>7000</v>
      </c>
      <c r="H311" s="160"/>
      <c r="I311" s="161"/>
      <c r="J311" s="160"/>
      <c r="K311" s="161"/>
      <c r="L311" s="161"/>
    </row>
    <row r="312" spans="1:12" s="204" customFormat="1" ht="30">
      <c r="A312" s="216"/>
      <c r="B312" s="200" t="s">
        <v>46</v>
      </c>
      <c r="C312" s="316"/>
      <c r="D312" s="201">
        <v>85214</v>
      </c>
      <c r="E312" s="75"/>
      <c r="F312" s="202">
        <f t="shared" si="50"/>
        <v>97346</v>
      </c>
      <c r="G312" s="218">
        <f aca="true" t="shared" si="72" ref="G312:L312">SUM(G313:G313)</f>
        <v>97346</v>
      </c>
      <c r="H312" s="218">
        <f t="shared" si="72"/>
        <v>0</v>
      </c>
      <c r="I312" s="218">
        <f t="shared" si="72"/>
        <v>0</v>
      </c>
      <c r="J312" s="218">
        <f t="shared" si="72"/>
        <v>0</v>
      </c>
      <c r="K312" s="218">
        <f t="shared" si="72"/>
        <v>0</v>
      </c>
      <c r="L312" s="218">
        <f t="shared" si="72"/>
        <v>0</v>
      </c>
    </row>
    <row r="313" spans="1:12" s="74" customFormat="1" ht="15" hidden="1">
      <c r="A313" s="154"/>
      <c r="B313" s="148" t="s">
        <v>164</v>
      </c>
      <c r="C313" s="130"/>
      <c r="D313" s="201"/>
      <c r="E313" s="75">
        <v>3110</v>
      </c>
      <c r="F313" s="149">
        <f t="shared" si="50"/>
        <v>97346</v>
      </c>
      <c r="G313" s="218">
        <v>97346</v>
      </c>
      <c r="H313" s="157"/>
      <c r="I313" s="156"/>
      <c r="J313" s="157"/>
      <c r="K313" s="156"/>
      <c r="L313" s="156"/>
    </row>
    <row r="314" spans="1:12" s="204" customFormat="1" ht="15" hidden="1">
      <c r="A314" s="216"/>
      <c r="B314" s="200" t="s">
        <v>48</v>
      </c>
      <c r="C314" s="316"/>
      <c r="D314" s="201">
        <v>85219</v>
      </c>
      <c r="E314" s="75"/>
      <c r="F314" s="202">
        <f aca="true" t="shared" si="73" ref="F314:F325">SUM(G314+L314)</f>
        <v>0</v>
      </c>
      <c r="G314" s="218">
        <f aca="true" t="shared" si="74" ref="G314:L314">SUM(G315:G325)</f>
        <v>0</v>
      </c>
      <c r="H314" s="218">
        <f t="shared" si="74"/>
        <v>0</v>
      </c>
      <c r="I314" s="218">
        <f t="shared" si="74"/>
        <v>0</v>
      </c>
      <c r="J314" s="218">
        <f t="shared" si="74"/>
        <v>0</v>
      </c>
      <c r="K314" s="218">
        <f t="shared" si="74"/>
        <v>0</v>
      </c>
      <c r="L314" s="218">
        <f t="shared" si="74"/>
        <v>0</v>
      </c>
    </row>
    <row r="315" spans="1:12" s="34" customFormat="1" ht="25.5" hidden="1">
      <c r="A315" s="178"/>
      <c r="B315" s="131" t="s">
        <v>133</v>
      </c>
      <c r="C315" s="130"/>
      <c r="D315" s="201"/>
      <c r="E315" s="75">
        <v>3020</v>
      </c>
      <c r="F315" s="149">
        <f t="shared" si="73"/>
        <v>0</v>
      </c>
      <c r="G315" s="180"/>
      <c r="H315" s="181"/>
      <c r="I315" s="182"/>
      <c r="J315" s="181"/>
      <c r="K315" s="182"/>
      <c r="L315" s="182"/>
    </row>
    <row r="316" spans="1:12" s="34" customFormat="1" ht="15" hidden="1">
      <c r="A316" s="178"/>
      <c r="B316" s="131" t="s">
        <v>134</v>
      </c>
      <c r="C316" s="130"/>
      <c r="D316" s="201"/>
      <c r="E316" s="75">
        <v>4010</v>
      </c>
      <c r="F316" s="149">
        <f t="shared" si="73"/>
        <v>0</v>
      </c>
      <c r="G316" s="180">
        <v>0</v>
      </c>
      <c r="H316" s="180">
        <v>0</v>
      </c>
      <c r="I316" s="182"/>
      <c r="J316" s="181"/>
      <c r="K316" s="182"/>
      <c r="L316" s="182"/>
    </row>
    <row r="317" spans="1:12" s="34" customFormat="1" ht="15" hidden="1">
      <c r="A317" s="178"/>
      <c r="B317" s="131" t="s">
        <v>135</v>
      </c>
      <c r="C317" s="130"/>
      <c r="D317" s="201"/>
      <c r="E317" s="75">
        <v>4040</v>
      </c>
      <c r="F317" s="149">
        <f t="shared" si="73"/>
        <v>0</v>
      </c>
      <c r="G317" s="180">
        <v>0</v>
      </c>
      <c r="H317" s="180">
        <v>0</v>
      </c>
      <c r="I317" s="182"/>
      <c r="J317" s="181"/>
      <c r="K317" s="182"/>
      <c r="L317" s="182"/>
    </row>
    <row r="318" spans="1:12" s="34" customFormat="1" ht="15" hidden="1">
      <c r="A318" s="178"/>
      <c r="B318" s="131" t="s">
        <v>136</v>
      </c>
      <c r="C318" s="130"/>
      <c r="D318" s="201"/>
      <c r="E318" s="75">
        <v>4110</v>
      </c>
      <c r="F318" s="149">
        <f t="shared" si="73"/>
        <v>0</v>
      </c>
      <c r="G318" s="180">
        <v>0</v>
      </c>
      <c r="H318" s="180">
        <v>0</v>
      </c>
      <c r="I318" s="182"/>
      <c r="J318" s="181"/>
      <c r="K318" s="182"/>
      <c r="L318" s="182"/>
    </row>
    <row r="319" spans="1:12" s="34" customFormat="1" ht="15" hidden="1">
      <c r="A319" s="178"/>
      <c r="B319" s="131" t="s">
        <v>137</v>
      </c>
      <c r="C319" s="130"/>
      <c r="D319" s="201"/>
      <c r="E319" s="75">
        <v>4120</v>
      </c>
      <c r="F319" s="149">
        <f t="shared" si="73"/>
        <v>0</v>
      </c>
      <c r="G319" s="180">
        <v>0</v>
      </c>
      <c r="H319" s="180">
        <v>0</v>
      </c>
      <c r="I319" s="182"/>
      <c r="J319" s="181"/>
      <c r="K319" s="182"/>
      <c r="L319" s="182"/>
    </row>
    <row r="320" spans="1:12" s="34" customFormat="1" ht="15" hidden="1">
      <c r="A320" s="178"/>
      <c r="B320" s="131" t="s">
        <v>129</v>
      </c>
      <c r="C320" s="130"/>
      <c r="D320" s="201"/>
      <c r="E320" s="75">
        <v>4210</v>
      </c>
      <c r="F320" s="149">
        <f t="shared" si="73"/>
        <v>0</v>
      </c>
      <c r="G320" s="180">
        <v>0</v>
      </c>
      <c r="H320" s="181"/>
      <c r="I320" s="182"/>
      <c r="J320" s="181"/>
      <c r="K320" s="182"/>
      <c r="L320" s="182"/>
    </row>
    <row r="321" spans="1:12" s="34" customFormat="1" ht="15" hidden="1">
      <c r="A321" s="178"/>
      <c r="B321" s="131" t="s">
        <v>138</v>
      </c>
      <c r="C321" s="130"/>
      <c r="D321" s="201"/>
      <c r="E321" s="75">
        <v>4260</v>
      </c>
      <c r="F321" s="149">
        <f t="shared" si="73"/>
        <v>0</v>
      </c>
      <c r="G321" s="180"/>
      <c r="H321" s="181"/>
      <c r="I321" s="182"/>
      <c r="J321" s="181"/>
      <c r="K321" s="182"/>
      <c r="L321" s="182"/>
    </row>
    <row r="322" spans="1:12" s="34" customFormat="1" ht="15" hidden="1">
      <c r="A322" s="178"/>
      <c r="B322" s="131" t="s">
        <v>130</v>
      </c>
      <c r="C322" s="130"/>
      <c r="D322" s="201"/>
      <c r="E322" s="75">
        <v>4300</v>
      </c>
      <c r="F322" s="149">
        <f t="shared" si="73"/>
        <v>0</v>
      </c>
      <c r="G322" s="180"/>
      <c r="H322" s="181"/>
      <c r="I322" s="182"/>
      <c r="J322" s="181"/>
      <c r="K322" s="182"/>
      <c r="L322" s="182"/>
    </row>
    <row r="323" spans="1:12" s="34" customFormat="1" ht="15" hidden="1">
      <c r="A323" s="178"/>
      <c r="B323" s="131" t="s">
        <v>140</v>
      </c>
      <c r="C323" s="130"/>
      <c r="D323" s="201"/>
      <c r="E323" s="75">
        <v>4410</v>
      </c>
      <c r="F323" s="149">
        <f t="shared" si="73"/>
        <v>0</v>
      </c>
      <c r="G323" s="180"/>
      <c r="H323" s="181"/>
      <c r="I323" s="182"/>
      <c r="J323" s="181"/>
      <c r="K323" s="182"/>
      <c r="L323" s="182"/>
    </row>
    <row r="324" spans="1:12" s="34" customFormat="1" ht="15" hidden="1">
      <c r="A324" s="178"/>
      <c r="B324" s="131" t="s">
        <v>131</v>
      </c>
      <c r="C324" s="130"/>
      <c r="D324" s="201"/>
      <c r="E324" s="75">
        <v>4430</v>
      </c>
      <c r="F324" s="149">
        <f t="shared" si="73"/>
        <v>0</v>
      </c>
      <c r="G324" s="180"/>
      <c r="H324" s="181"/>
      <c r="I324" s="182"/>
      <c r="J324" s="181"/>
      <c r="K324" s="182"/>
      <c r="L324" s="182"/>
    </row>
    <row r="325" spans="1:12" s="34" customFormat="1" ht="25.5" hidden="1">
      <c r="A325" s="178"/>
      <c r="B325" s="131" t="s">
        <v>141</v>
      </c>
      <c r="C325" s="130"/>
      <c r="D325" s="201"/>
      <c r="E325" s="75">
        <v>4440</v>
      </c>
      <c r="F325" s="149">
        <f t="shared" si="73"/>
        <v>0</v>
      </c>
      <c r="G325" s="180"/>
      <c r="H325" s="181"/>
      <c r="I325" s="182"/>
      <c r="J325" s="181"/>
      <c r="K325" s="182"/>
      <c r="L325" s="182"/>
    </row>
    <row r="326" spans="1:12" s="2" customFormat="1" ht="49.5" customHeight="1">
      <c r="A326" s="193" t="s">
        <v>198</v>
      </c>
      <c r="B326" s="402" t="s">
        <v>216</v>
      </c>
      <c r="C326" s="405"/>
      <c r="D326" s="405"/>
      <c r="E326" s="406"/>
      <c r="F326" s="189">
        <f aca="true" t="shared" si="75" ref="F326:F333">SUM(G326+L326)</f>
        <v>234440</v>
      </c>
      <c r="G326" s="190">
        <f aca="true" t="shared" si="76" ref="G326:L326">SUM(G327,G330)</f>
        <v>11000</v>
      </c>
      <c r="H326" s="190">
        <f t="shared" si="76"/>
        <v>0</v>
      </c>
      <c r="I326" s="190">
        <f t="shared" si="76"/>
        <v>11000</v>
      </c>
      <c r="J326" s="190">
        <f t="shared" si="76"/>
        <v>0</v>
      </c>
      <c r="K326" s="190">
        <f t="shared" si="76"/>
        <v>0</v>
      </c>
      <c r="L326" s="190">
        <f t="shared" si="76"/>
        <v>223440</v>
      </c>
    </row>
    <row r="327" spans="1:12" s="2" customFormat="1" ht="15.75">
      <c r="A327" s="97" t="s">
        <v>15</v>
      </c>
      <c r="B327" s="127" t="s">
        <v>143</v>
      </c>
      <c r="C327" s="177">
        <v>600</v>
      </c>
      <c r="D327" s="310"/>
      <c r="E327" s="102"/>
      <c r="F327" s="128">
        <f t="shared" si="75"/>
        <v>223440</v>
      </c>
      <c r="G327" s="129">
        <f>SUM(G328,G328)</f>
        <v>0</v>
      </c>
      <c r="H327" s="129">
        <f>SUM(H328,H328)</f>
        <v>0</v>
      </c>
      <c r="I327" s="129">
        <f>SUM(I328,I328)</f>
        <v>0</v>
      </c>
      <c r="J327" s="129">
        <f>SUM(J328,J328)</f>
        <v>0</v>
      </c>
      <c r="K327" s="129">
        <f>SUM(K328,K328)</f>
        <v>0</v>
      </c>
      <c r="L327" s="129">
        <f>SUM(L328)</f>
        <v>223440</v>
      </c>
    </row>
    <row r="328" spans="1:12" s="204" customFormat="1" ht="15">
      <c r="A328" s="199"/>
      <c r="B328" s="200" t="s">
        <v>144</v>
      </c>
      <c r="C328" s="316"/>
      <c r="D328" s="201">
        <v>60014</v>
      </c>
      <c r="E328" s="75"/>
      <c r="F328" s="202">
        <f t="shared" si="75"/>
        <v>223440</v>
      </c>
      <c r="G328" s="203">
        <f>SUM(G329)</f>
        <v>0</v>
      </c>
      <c r="H328" s="203">
        <f>SUM(H329)</f>
        <v>0</v>
      </c>
      <c r="I328" s="203">
        <f>SUM(I329)</f>
        <v>0</v>
      </c>
      <c r="J328" s="203">
        <f>SUM(J329)</f>
        <v>0</v>
      </c>
      <c r="K328" s="203">
        <f>SUM(K329)</f>
        <v>0</v>
      </c>
      <c r="L328" s="203">
        <f>SUM(L329)</f>
        <v>223440</v>
      </c>
    </row>
    <row r="329" spans="1:12" s="204" customFormat="1" ht="90" hidden="1">
      <c r="A329" s="199"/>
      <c r="B329" s="200" t="s">
        <v>288</v>
      </c>
      <c r="C329" s="316"/>
      <c r="D329" s="201"/>
      <c r="E329" s="246">
        <v>6620</v>
      </c>
      <c r="F329" s="202">
        <f t="shared" si="75"/>
        <v>223440</v>
      </c>
      <c r="G329" s="203"/>
      <c r="H329" s="208"/>
      <c r="I329" s="209"/>
      <c r="J329" s="208"/>
      <c r="K329" s="209"/>
      <c r="L329" s="209">
        <v>223440</v>
      </c>
    </row>
    <row r="330" spans="1:13" s="338" customFormat="1" ht="15.75">
      <c r="A330" s="332" t="s">
        <v>16</v>
      </c>
      <c r="B330" s="333" t="s">
        <v>122</v>
      </c>
      <c r="C330" s="334">
        <v>801</v>
      </c>
      <c r="D330" s="335"/>
      <c r="E330" s="336"/>
      <c r="F330" s="189">
        <f t="shared" si="75"/>
        <v>11000</v>
      </c>
      <c r="G330" s="337">
        <f aca="true" t="shared" si="77" ref="G330:L330">SUM(G331,G334)</f>
        <v>11000</v>
      </c>
      <c r="H330" s="337">
        <f t="shared" si="77"/>
        <v>0</v>
      </c>
      <c r="I330" s="337">
        <f t="shared" si="77"/>
        <v>11000</v>
      </c>
      <c r="J330" s="337">
        <f t="shared" si="77"/>
        <v>0</v>
      </c>
      <c r="K330" s="337">
        <f t="shared" si="77"/>
        <v>0</v>
      </c>
      <c r="L330" s="337">
        <f t="shared" si="77"/>
        <v>0</v>
      </c>
      <c r="M330" s="340"/>
    </row>
    <row r="331" spans="1:12" s="204" customFormat="1" ht="15">
      <c r="A331" s="199"/>
      <c r="B331" s="200" t="s">
        <v>158</v>
      </c>
      <c r="C331" s="316"/>
      <c r="D331" s="201">
        <v>80113</v>
      </c>
      <c r="E331" s="75"/>
      <c r="F331" s="202">
        <f t="shared" si="75"/>
        <v>11000</v>
      </c>
      <c r="G331" s="203">
        <f aca="true" t="shared" si="78" ref="G331:L331">SUM(G332:G332)</f>
        <v>11000</v>
      </c>
      <c r="H331" s="203">
        <f t="shared" si="78"/>
        <v>0</v>
      </c>
      <c r="I331" s="203">
        <f t="shared" si="78"/>
        <v>11000</v>
      </c>
      <c r="J331" s="203">
        <f t="shared" si="78"/>
        <v>0</v>
      </c>
      <c r="K331" s="203">
        <f t="shared" si="78"/>
        <v>0</v>
      </c>
      <c r="L331" s="203">
        <f t="shared" si="78"/>
        <v>0</v>
      </c>
    </row>
    <row r="332" spans="1:12" ht="51" hidden="1">
      <c r="A332" s="87"/>
      <c r="B332" s="131" t="s">
        <v>287</v>
      </c>
      <c r="C332" s="130"/>
      <c r="D332" s="201"/>
      <c r="E332" s="75">
        <v>2320</v>
      </c>
      <c r="F332" s="132">
        <f t="shared" si="75"/>
        <v>11000</v>
      </c>
      <c r="G332" s="133">
        <v>11000</v>
      </c>
      <c r="H332" s="134"/>
      <c r="I332" s="124">
        <v>11000</v>
      </c>
      <c r="J332" s="134"/>
      <c r="K332" s="124"/>
      <c r="L332" s="124"/>
    </row>
    <row r="333" spans="1:12" ht="15.75" customHeight="1">
      <c r="A333" s="391" t="s">
        <v>215</v>
      </c>
      <c r="B333" s="392"/>
      <c r="C333" s="392"/>
      <c r="D333" s="392"/>
      <c r="E333" s="393"/>
      <c r="F333" s="189">
        <f t="shared" si="75"/>
        <v>11430762</v>
      </c>
      <c r="G333" s="266">
        <f aca="true" t="shared" si="79" ref="G333:L333">SUM(G13,G288,G326)</f>
        <v>7799822</v>
      </c>
      <c r="H333" s="266">
        <f t="shared" si="79"/>
        <v>4387477</v>
      </c>
      <c r="I333" s="266">
        <f t="shared" si="79"/>
        <v>11000</v>
      </c>
      <c r="J333" s="266">
        <f t="shared" si="79"/>
        <v>95000</v>
      </c>
      <c r="K333" s="266">
        <f t="shared" si="79"/>
        <v>0</v>
      </c>
      <c r="L333" s="189">
        <f t="shared" si="79"/>
        <v>3630940</v>
      </c>
    </row>
    <row r="334" spans="2:10" ht="15.75">
      <c r="B334" s="100"/>
      <c r="C334" s="323"/>
      <c r="D334" s="307"/>
      <c r="E334" s="304"/>
      <c r="F334" s="90"/>
      <c r="G334" s="192"/>
      <c r="I334" s="346"/>
      <c r="J334" s="346"/>
    </row>
    <row r="335" spans="2:10" ht="5.25" customHeight="1">
      <c r="B335" s="100"/>
      <c r="C335" s="323"/>
      <c r="D335" s="307"/>
      <c r="E335" s="304"/>
      <c r="F335" s="90"/>
      <c r="G335" s="192"/>
      <c r="I335" s="192"/>
      <c r="J335" s="285"/>
    </row>
    <row r="336" spans="2:10" ht="15.75">
      <c r="B336" s="100"/>
      <c r="C336" s="323"/>
      <c r="D336" s="307"/>
      <c r="E336" s="304"/>
      <c r="F336" s="90"/>
      <c r="G336" s="192"/>
      <c r="H336" s="90"/>
      <c r="I336" s="371"/>
      <c r="J336" s="372"/>
    </row>
    <row r="337" spans="2:7" ht="15.75">
      <c r="B337" s="100"/>
      <c r="G337" s="191"/>
    </row>
    <row r="338" ht="15.75">
      <c r="G338" s="191"/>
    </row>
    <row r="339" ht="15.75">
      <c r="G339" s="191"/>
    </row>
    <row r="340" ht="15.75">
      <c r="G340" s="191"/>
    </row>
    <row r="341" ht="15.75">
      <c r="G341" s="191"/>
    </row>
    <row r="342" ht="15.75">
      <c r="G342" s="191"/>
    </row>
    <row r="343" ht="15.75">
      <c r="G343" s="191"/>
    </row>
    <row r="344" ht="15.75">
      <c r="G344" s="191"/>
    </row>
    <row r="345" ht="15.75">
      <c r="G345" s="191"/>
    </row>
    <row r="346" ht="15.75">
      <c r="G346" s="191"/>
    </row>
    <row r="347" ht="15.75">
      <c r="G347" s="191"/>
    </row>
    <row r="348" ht="15.75">
      <c r="G348" s="191"/>
    </row>
    <row r="349" ht="15.75">
      <c r="G349" s="191"/>
    </row>
    <row r="350" ht="15.75">
      <c r="G350" s="191"/>
    </row>
    <row r="351" ht="15.75">
      <c r="G351" s="191"/>
    </row>
    <row r="352" ht="15.75">
      <c r="G352" s="191"/>
    </row>
    <row r="353" ht="15.75">
      <c r="G353" s="191"/>
    </row>
    <row r="354" ht="15.75">
      <c r="G354" s="191"/>
    </row>
    <row r="355" ht="15.75">
      <c r="G355" s="191"/>
    </row>
    <row r="356" ht="15.75">
      <c r="G356" s="191"/>
    </row>
    <row r="357" ht="15.75">
      <c r="G357" s="191"/>
    </row>
    <row r="358" ht="15.75">
      <c r="G358" s="191"/>
    </row>
    <row r="359" ht="15.75">
      <c r="G359" s="191"/>
    </row>
    <row r="360" ht="15.75">
      <c r="G360" s="191"/>
    </row>
    <row r="361" ht="15.75">
      <c r="G361" s="191"/>
    </row>
    <row r="362" ht="15.75">
      <c r="G362" s="191"/>
    </row>
    <row r="363" ht="15.75">
      <c r="G363" s="191"/>
    </row>
    <row r="364" ht="15.75">
      <c r="G364" s="191"/>
    </row>
    <row r="365" ht="15.75">
      <c r="G365" s="191"/>
    </row>
    <row r="366" ht="15.75">
      <c r="G366" s="191"/>
    </row>
    <row r="367" ht="15.75">
      <c r="G367" s="191"/>
    </row>
    <row r="368" ht="15.75">
      <c r="G368" s="191"/>
    </row>
    <row r="369" ht="15.75">
      <c r="G369" s="191"/>
    </row>
    <row r="370" ht="15.75">
      <c r="G370" s="191"/>
    </row>
    <row r="371" ht="15.75">
      <c r="G371" s="191"/>
    </row>
    <row r="372" ht="15.75">
      <c r="G372" s="191"/>
    </row>
    <row r="373" ht="15.75">
      <c r="G373" s="191"/>
    </row>
    <row r="374" ht="15.75">
      <c r="G374" s="191"/>
    </row>
    <row r="375" ht="15.75">
      <c r="G375" s="191"/>
    </row>
    <row r="376" ht="15.75">
      <c r="G376" s="191"/>
    </row>
    <row r="377" ht="15.75">
      <c r="G377" s="191"/>
    </row>
    <row r="378" ht="15.75">
      <c r="G378" s="191"/>
    </row>
    <row r="379" ht="15.75">
      <c r="G379" s="191"/>
    </row>
    <row r="380" ht="15.75">
      <c r="G380" s="191"/>
    </row>
    <row r="381" ht="15.75">
      <c r="G381" s="191"/>
    </row>
    <row r="382" ht="15.75">
      <c r="G382" s="191"/>
    </row>
    <row r="383" ht="15.75">
      <c r="G383" s="191"/>
    </row>
    <row r="384" ht="15.75">
      <c r="G384" s="191"/>
    </row>
    <row r="385" ht="15.75">
      <c r="G385" s="191"/>
    </row>
    <row r="386" ht="15.75">
      <c r="G386" s="191"/>
    </row>
    <row r="387" ht="15.75">
      <c r="G387" s="191"/>
    </row>
    <row r="388" ht="15.75">
      <c r="G388" s="191"/>
    </row>
    <row r="389" ht="15.75">
      <c r="G389" s="191"/>
    </row>
    <row r="390" ht="15.75">
      <c r="G390" s="191"/>
    </row>
    <row r="391" ht="15.75">
      <c r="G391" s="191"/>
    </row>
    <row r="392" ht="15.75">
      <c r="G392" s="191"/>
    </row>
    <row r="393" ht="15.75">
      <c r="G393" s="191"/>
    </row>
    <row r="394" ht="15.75">
      <c r="G394" s="191"/>
    </row>
    <row r="395" ht="15.75">
      <c r="G395" s="191"/>
    </row>
    <row r="396" ht="15.75">
      <c r="G396" s="191"/>
    </row>
    <row r="397" ht="15.75">
      <c r="G397" s="191"/>
    </row>
    <row r="398" ht="15.75">
      <c r="G398" s="191"/>
    </row>
    <row r="399" ht="15.75">
      <c r="G399" s="191"/>
    </row>
    <row r="400" ht="15.75">
      <c r="G400" s="191"/>
    </row>
    <row r="401" ht="15.75">
      <c r="G401" s="191"/>
    </row>
    <row r="402" ht="15.75">
      <c r="G402" s="191"/>
    </row>
    <row r="403" ht="15.75">
      <c r="G403" s="191"/>
    </row>
    <row r="404" ht="15.75">
      <c r="G404" s="191"/>
    </row>
    <row r="405" ht="15.75">
      <c r="G405" s="191"/>
    </row>
    <row r="406" ht="15.75">
      <c r="G406" s="191"/>
    </row>
    <row r="407" ht="15.75">
      <c r="G407" s="191"/>
    </row>
    <row r="408" ht="15.75">
      <c r="G408" s="191"/>
    </row>
    <row r="409" ht="15.75">
      <c r="G409" s="191"/>
    </row>
    <row r="410" ht="15.75">
      <c r="G410" s="191"/>
    </row>
    <row r="411" ht="15.75">
      <c r="G411" s="191"/>
    </row>
    <row r="412" ht="15.75">
      <c r="G412" s="191"/>
    </row>
    <row r="413" ht="15.75">
      <c r="G413" s="191"/>
    </row>
    <row r="414" ht="15.75">
      <c r="G414" s="191"/>
    </row>
    <row r="415" ht="15.75">
      <c r="G415" s="191"/>
    </row>
    <row r="416" ht="15.75">
      <c r="G416" s="191"/>
    </row>
    <row r="417" ht="15.75">
      <c r="G417" s="191"/>
    </row>
    <row r="418" ht="15.75">
      <c r="G418" s="191"/>
    </row>
    <row r="419" ht="15.75">
      <c r="G419" s="191"/>
    </row>
    <row r="420" ht="15.75">
      <c r="G420" s="191"/>
    </row>
    <row r="421" ht="15.75">
      <c r="G421" s="191"/>
    </row>
    <row r="422" ht="15.75">
      <c r="G422" s="191"/>
    </row>
    <row r="423" ht="15.75">
      <c r="G423" s="191"/>
    </row>
    <row r="424" ht="15.75">
      <c r="G424" s="191"/>
    </row>
    <row r="425" ht="15.75">
      <c r="G425" s="191"/>
    </row>
    <row r="426" ht="15.75">
      <c r="G426" s="191"/>
    </row>
    <row r="427" ht="15.75">
      <c r="G427" s="191"/>
    </row>
    <row r="428" ht="15.75">
      <c r="G428" s="191"/>
    </row>
    <row r="429" ht="15.75">
      <c r="G429" s="191"/>
    </row>
    <row r="430" ht="15.75">
      <c r="G430" s="191"/>
    </row>
    <row r="431" ht="15.75">
      <c r="G431" s="191"/>
    </row>
    <row r="432" ht="15.75">
      <c r="G432" s="191"/>
    </row>
    <row r="433" ht="15.75">
      <c r="G433" s="191"/>
    </row>
    <row r="434" ht="15.75">
      <c r="G434" s="191"/>
    </row>
    <row r="435" ht="15.75">
      <c r="G435" s="191"/>
    </row>
    <row r="436" ht="15.75">
      <c r="G436" s="191"/>
    </row>
    <row r="437" ht="15.75">
      <c r="G437" s="191"/>
    </row>
    <row r="438" ht="15.75">
      <c r="G438" s="191"/>
    </row>
    <row r="439" ht="15.75">
      <c r="G439" s="191"/>
    </row>
    <row r="440" ht="15.75">
      <c r="G440" s="191"/>
    </row>
    <row r="441" ht="15.75">
      <c r="G441" s="191"/>
    </row>
    <row r="442" ht="15.75">
      <c r="G442" s="191"/>
    </row>
    <row r="443" ht="15.75">
      <c r="G443" s="191"/>
    </row>
    <row r="444" ht="15.75">
      <c r="G444" s="191"/>
    </row>
    <row r="445" ht="15.75">
      <c r="G445" s="191"/>
    </row>
    <row r="446" ht="15.75">
      <c r="G446" s="191"/>
    </row>
    <row r="447" ht="15.75">
      <c r="G447" s="191"/>
    </row>
    <row r="448" ht="15.75">
      <c r="G448" s="191"/>
    </row>
    <row r="449" ht="15.75">
      <c r="G449" s="191"/>
    </row>
    <row r="450" ht="15.75">
      <c r="G450" s="191"/>
    </row>
    <row r="451" ht="15.75">
      <c r="G451" s="191"/>
    </row>
    <row r="452" ht="15.75">
      <c r="G452" s="191"/>
    </row>
    <row r="453" ht="15.75">
      <c r="G453" s="191"/>
    </row>
    <row r="454" ht="15.75">
      <c r="G454" s="191"/>
    </row>
    <row r="455" ht="15.75">
      <c r="G455" s="191"/>
    </row>
    <row r="456" ht="15.75">
      <c r="G456" s="191"/>
    </row>
    <row r="457" ht="15.75">
      <c r="G457" s="191"/>
    </row>
    <row r="458" ht="15.75">
      <c r="G458" s="191"/>
    </row>
    <row r="459" ht="15.75">
      <c r="G459" s="191"/>
    </row>
    <row r="460" ht="15.75">
      <c r="G460" s="191"/>
    </row>
    <row r="461" ht="15.75">
      <c r="G461" s="191"/>
    </row>
    <row r="462" ht="15.75">
      <c r="G462" s="191"/>
    </row>
    <row r="463" ht="15.75">
      <c r="G463" s="191"/>
    </row>
    <row r="464" ht="15.75">
      <c r="G464" s="191"/>
    </row>
    <row r="465" ht="15.75">
      <c r="G465" s="191"/>
    </row>
    <row r="466" ht="15.75">
      <c r="G466" s="191"/>
    </row>
    <row r="467" ht="15.75">
      <c r="G467" s="191"/>
    </row>
    <row r="468" ht="15.75">
      <c r="G468" s="191"/>
    </row>
    <row r="469" ht="15.75">
      <c r="G469" s="191"/>
    </row>
    <row r="470" ht="15.75">
      <c r="G470" s="191"/>
    </row>
    <row r="471" ht="15.75">
      <c r="G471" s="191"/>
    </row>
    <row r="472" ht="15.75">
      <c r="G472" s="191"/>
    </row>
    <row r="473" ht="15.75">
      <c r="G473" s="191"/>
    </row>
    <row r="474" ht="15.75">
      <c r="G474" s="191"/>
    </row>
    <row r="475" ht="15.75">
      <c r="G475" s="191"/>
    </row>
    <row r="476" ht="15.75">
      <c r="G476" s="191"/>
    </row>
    <row r="477" ht="15.75">
      <c r="G477" s="191"/>
    </row>
    <row r="478" ht="15.75">
      <c r="G478" s="191"/>
    </row>
    <row r="479" ht="15.75">
      <c r="G479" s="191"/>
    </row>
    <row r="480" ht="15.75">
      <c r="G480" s="191"/>
    </row>
    <row r="481" ht="15.75">
      <c r="G481" s="191"/>
    </row>
    <row r="482" ht="15.75">
      <c r="G482" s="191"/>
    </row>
    <row r="483" ht="15.75">
      <c r="G483" s="191"/>
    </row>
    <row r="484" ht="15.75">
      <c r="G484" s="191"/>
    </row>
    <row r="485" ht="15.75">
      <c r="G485" s="191"/>
    </row>
    <row r="486" ht="15.75">
      <c r="G486" s="191"/>
    </row>
    <row r="487" ht="15.75">
      <c r="G487" s="191"/>
    </row>
    <row r="488" ht="15.75">
      <c r="G488" s="191"/>
    </row>
    <row r="489" ht="15.75">
      <c r="G489" s="191"/>
    </row>
    <row r="490" ht="15.75">
      <c r="G490" s="191"/>
    </row>
    <row r="491" ht="15.75">
      <c r="G491" s="191"/>
    </row>
    <row r="492" ht="15.75">
      <c r="G492" s="191"/>
    </row>
    <row r="493" ht="15.75">
      <c r="G493" s="191"/>
    </row>
    <row r="494" ht="15.75">
      <c r="G494" s="191"/>
    </row>
    <row r="495" ht="15.75">
      <c r="G495" s="191"/>
    </row>
    <row r="496" ht="15.75">
      <c r="G496" s="191"/>
    </row>
    <row r="497" ht="15.75">
      <c r="G497" s="191"/>
    </row>
    <row r="498" ht="15.75">
      <c r="G498" s="191"/>
    </row>
    <row r="499" ht="15.75">
      <c r="G499" s="191"/>
    </row>
    <row r="500" ht="15.75">
      <c r="G500" s="191"/>
    </row>
    <row r="501" ht="15.75">
      <c r="G501" s="191"/>
    </row>
    <row r="502" ht="15.75">
      <c r="G502" s="191"/>
    </row>
    <row r="503" ht="15.75">
      <c r="G503" s="191"/>
    </row>
    <row r="504" ht="15.75">
      <c r="G504" s="191"/>
    </row>
    <row r="505" ht="15.75">
      <c r="G505" s="191"/>
    </row>
    <row r="506" ht="15.75">
      <c r="G506" s="191"/>
    </row>
    <row r="507" ht="15.75">
      <c r="G507" s="191"/>
    </row>
    <row r="508" ht="15.75">
      <c r="G508" s="191"/>
    </row>
    <row r="509" ht="15.75">
      <c r="G509" s="191"/>
    </row>
    <row r="510" ht="15.75">
      <c r="G510" s="191"/>
    </row>
    <row r="511" ht="15.75">
      <c r="G511" s="191"/>
    </row>
    <row r="512" ht="15.75">
      <c r="G512" s="191"/>
    </row>
    <row r="513" ht="15.75">
      <c r="G513" s="191"/>
    </row>
    <row r="514" ht="15.75">
      <c r="G514" s="191"/>
    </row>
    <row r="515" ht="15.75">
      <c r="G515" s="191"/>
    </row>
    <row r="516" ht="15.75">
      <c r="G516" s="191"/>
    </row>
    <row r="517" ht="15.75">
      <c r="G517" s="191"/>
    </row>
    <row r="518" ht="15.75">
      <c r="G518" s="191"/>
    </row>
    <row r="519" ht="15.75">
      <c r="G519" s="191"/>
    </row>
    <row r="520" ht="15.75">
      <c r="G520" s="191"/>
    </row>
    <row r="521" ht="15.75">
      <c r="G521" s="191"/>
    </row>
    <row r="522" ht="15.75">
      <c r="G522" s="191"/>
    </row>
    <row r="523" ht="15.75">
      <c r="G523" s="191"/>
    </row>
    <row r="524" ht="15.75">
      <c r="G524" s="191"/>
    </row>
    <row r="525" ht="15.75">
      <c r="G525" s="191"/>
    </row>
    <row r="526" ht="15.75">
      <c r="G526" s="191"/>
    </row>
    <row r="527" ht="15.75">
      <c r="G527" s="191"/>
    </row>
    <row r="528" ht="15.75">
      <c r="G528" s="191"/>
    </row>
    <row r="529" ht="15.75">
      <c r="G529" s="191"/>
    </row>
    <row r="530" ht="15.75">
      <c r="G530" s="191"/>
    </row>
    <row r="531" ht="15.75">
      <c r="G531" s="191"/>
    </row>
    <row r="532" ht="15.75">
      <c r="G532" s="191"/>
    </row>
    <row r="533" ht="15.75">
      <c r="G533" s="191"/>
    </row>
    <row r="534" ht="15.75">
      <c r="G534" s="191"/>
    </row>
    <row r="535" ht="15.75">
      <c r="G535" s="191"/>
    </row>
    <row r="536" ht="15.75">
      <c r="G536" s="191"/>
    </row>
    <row r="537" ht="15.75">
      <c r="G537" s="191"/>
    </row>
    <row r="538" ht="15.75">
      <c r="G538" s="191"/>
    </row>
    <row r="539" ht="15.75">
      <c r="G539" s="191"/>
    </row>
    <row r="540" ht="15.75">
      <c r="G540" s="191"/>
    </row>
    <row r="541" ht="15.75">
      <c r="G541" s="191"/>
    </row>
    <row r="542" ht="15.75">
      <c r="G542" s="191"/>
    </row>
    <row r="543" ht="15.75">
      <c r="G543" s="191"/>
    </row>
    <row r="544" ht="15.75">
      <c r="G544" s="191"/>
    </row>
    <row r="545" ht="15.75">
      <c r="G545" s="191"/>
    </row>
    <row r="546" ht="15.75">
      <c r="G546" s="191"/>
    </row>
    <row r="547" ht="15.75">
      <c r="G547" s="191"/>
    </row>
    <row r="548" ht="15.75">
      <c r="G548" s="191"/>
    </row>
    <row r="549" ht="15.75">
      <c r="G549" s="191"/>
    </row>
    <row r="550" ht="15.75">
      <c r="G550" s="191"/>
    </row>
    <row r="551" ht="15.75">
      <c r="G551" s="191"/>
    </row>
    <row r="552" ht="15.75">
      <c r="G552" s="191"/>
    </row>
    <row r="553" ht="15.75">
      <c r="G553" s="191"/>
    </row>
    <row r="554" ht="15.75">
      <c r="G554" s="191"/>
    </row>
    <row r="555" ht="15.75">
      <c r="G555" s="191"/>
    </row>
    <row r="556" ht="15.75">
      <c r="G556" s="191"/>
    </row>
    <row r="557" ht="15.75">
      <c r="G557" s="191"/>
    </row>
    <row r="558" ht="15.75">
      <c r="G558" s="191"/>
    </row>
    <row r="559" ht="15.75">
      <c r="G559" s="191"/>
    </row>
    <row r="560" ht="15.75">
      <c r="G560" s="191"/>
    </row>
    <row r="561" ht="15.75">
      <c r="G561" s="191"/>
    </row>
    <row r="562" ht="15.75">
      <c r="G562" s="191"/>
    </row>
    <row r="563" ht="15.75">
      <c r="G563" s="191"/>
    </row>
    <row r="564" ht="15.75">
      <c r="G564" s="191"/>
    </row>
    <row r="565" ht="15.75">
      <c r="G565" s="191"/>
    </row>
    <row r="566" ht="15.75">
      <c r="G566" s="191"/>
    </row>
    <row r="567" ht="15.75">
      <c r="G567" s="191"/>
    </row>
    <row r="568" ht="15.75">
      <c r="G568" s="191"/>
    </row>
    <row r="569" ht="15.75">
      <c r="G569" s="191"/>
    </row>
    <row r="570" ht="15.75">
      <c r="G570" s="191"/>
    </row>
    <row r="571" ht="15.75">
      <c r="G571" s="191"/>
    </row>
    <row r="572" ht="15.75">
      <c r="G572" s="191"/>
    </row>
    <row r="573" ht="15.75">
      <c r="G573" s="191"/>
    </row>
    <row r="574" ht="15.75">
      <c r="G574" s="191"/>
    </row>
    <row r="575" ht="15.75">
      <c r="G575" s="191"/>
    </row>
    <row r="576" ht="15.75">
      <c r="G576" s="191"/>
    </row>
    <row r="577" ht="15.75">
      <c r="G577" s="191"/>
    </row>
    <row r="578" ht="15.75">
      <c r="G578" s="191"/>
    </row>
    <row r="579" ht="15.75">
      <c r="G579" s="191"/>
    </row>
    <row r="580" ht="15.75">
      <c r="G580" s="191"/>
    </row>
    <row r="581" ht="15.75">
      <c r="G581" s="191"/>
    </row>
    <row r="582" ht="15.75">
      <c r="G582" s="191"/>
    </row>
    <row r="583" ht="15.75">
      <c r="G583" s="191"/>
    </row>
    <row r="584" ht="15.75">
      <c r="G584" s="191"/>
    </row>
    <row r="585" ht="15.75">
      <c r="G585" s="191"/>
    </row>
    <row r="586" ht="15.75">
      <c r="G586" s="191"/>
    </row>
    <row r="587" ht="15.75">
      <c r="G587" s="191"/>
    </row>
    <row r="588" ht="15.75">
      <c r="G588" s="191"/>
    </row>
    <row r="589" ht="15.75">
      <c r="G589" s="191"/>
    </row>
    <row r="590" ht="15.75">
      <c r="G590" s="191"/>
    </row>
    <row r="591" ht="15.75">
      <c r="G591" s="191"/>
    </row>
    <row r="592" ht="15.75">
      <c r="G592" s="191"/>
    </row>
    <row r="593" ht="15.75">
      <c r="G593" s="191"/>
    </row>
    <row r="594" ht="15.75">
      <c r="G594" s="191"/>
    </row>
    <row r="595" ht="15.75">
      <c r="G595" s="191"/>
    </row>
    <row r="596" ht="15.75">
      <c r="G596" s="191"/>
    </row>
    <row r="597" ht="15.75">
      <c r="G597" s="191"/>
    </row>
    <row r="598" ht="15.75">
      <c r="G598" s="191"/>
    </row>
    <row r="599" ht="15.75">
      <c r="G599" s="191"/>
    </row>
    <row r="600" ht="15.75">
      <c r="G600" s="191"/>
    </row>
    <row r="601" ht="15.75">
      <c r="G601" s="191"/>
    </row>
    <row r="602" ht="15.75">
      <c r="G602" s="191"/>
    </row>
    <row r="603" ht="15.75">
      <c r="G603" s="191"/>
    </row>
    <row r="604" ht="15.75">
      <c r="G604" s="191"/>
    </row>
    <row r="605" ht="15.75">
      <c r="G605" s="191"/>
    </row>
    <row r="606" ht="15.75">
      <c r="G606" s="191"/>
    </row>
    <row r="607" ht="15.75">
      <c r="G607" s="191"/>
    </row>
    <row r="608" ht="15.75">
      <c r="G608" s="191"/>
    </row>
    <row r="609" ht="15.75">
      <c r="G609" s="191"/>
    </row>
    <row r="610" ht="15.75">
      <c r="G610" s="191"/>
    </row>
    <row r="611" ht="15.75">
      <c r="G611" s="191"/>
    </row>
    <row r="612" ht="15.75">
      <c r="G612" s="191"/>
    </row>
    <row r="613" ht="15.75">
      <c r="G613" s="191"/>
    </row>
    <row r="614" ht="15.75">
      <c r="G614" s="191"/>
    </row>
    <row r="615" ht="15.75">
      <c r="G615" s="191"/>
    </row>
    <row r="616" ht="15.75">
      <c r="G616" s="191"/>
    </row>
    <row r="617" ht="15.75">
      <c r="G617" s="191"/>
    </row>
    <row r="618" ht="15.75">
      <c r="G618" s="191"/>
    </row>
    <row r="619" ht="15.75">
      <c r="G619" s="191"/>
    </row>
    <row r="620" ht="15.75">
      <c r="G620" s="191"/>
    </row>
    <row r="621" ht="15.75">
      <c r="G621" s="191"/>
    </row>
    <row r="622" ht="15.75">
      <c r="G622" s="191"/>
    </row>
    <row r="623" ht="15.75">
      <c r="G623" s="191"/>
    </row>
    <row r="624" ht="15.75">
      <c r="G624" s="191"/>
    </row>
    <row r="625" ht="15.75">
      <c r="G625" s="191"/>
    </row>
    <row r="626" ht="15.75">
      <c r="G626" s="191"/>
    </row>
    <row r="627" ht="15.75">
      <c r="G627" s="191"/>
    </row>
    <row r="628" ht="15.75">
      <c r="G628" s="191"/>
    </row>
    <row r="629" ht="15.75">
      <c r="G629" s="191"/>
    </row>
    <row r="630" ht="15.75">
      <c r="G630" s="191"/>
    </row>
    <row r="631" ht="15.75">
      <c r="G631" s="191"/>
    </row>
    <row r="632" ht="15.75">
      <c r="G632" s="191"/>
    </row>
    <row r="633" ht="15.75">
      <c r="G633" s="191"/>
    </row>
    <row r="634" ht="15.75">
      <c r="G634" s="191"/>
    </row>
    <row r="635" ht="15.75">
      <c r="G635" s="191"/>
    </row>
    <row r="636" ht="15.75">
      <c r="G636" s="191"/>
    </row>
    <row r="637" ht="15.75">
      <c r="G637" s="191"/>
    </row>
    <row r="638" ht="15.75">
      <c r="G638" s="191"/>
    </row>
    <row r="639" ht="15.75">
      <c r="G639" s="191"/>
    </row>
    <row r="640" ht="15.75">
      <c r="G640" s="191"/>
    </row>
    <row r="641" ht="15.75">
      <c r="G641" s="191"/>
    </row>
    <row r="642" ht="15.75">
      <c r="G642" s="191"/>
    </row>
    <row r="643" ht="15.75">
      <c r="G643" s="191"/>
    </row>
    <row r="644" ht="15.75">
      <c r="G644" s="191"/>
    </row>
    <row r="645" ht="15.75">
      <c r="G645" s="191"/>
    </row>
    <row r="646" ht="15.75">
      <c r="G646" s="191"/>
    </row>
    <row r="647" ht="15.75">
      <c r="G647" s="191"/>
    </row>
    <row r="648" ht="15.75">
      <c r="G648" s="191"/>
    </row>
    <row r="649" ht="15.75">
      <c r="G649" s="191"/>
    </row>
    <row r="650" ht="15.75">
      <c r="G650" s="191"/>
    </row>
    <row r="651" ht="15.75">
      <c r="G651" s="191"/>
    </row>
    <row r="652" ht="15.75">
      <c r="G652" s="191"/>
    </row>
    <row r="653" ht="15.75">
      <c r="G653" s="191"/>
    </row>
    <row r="654" ht="15.75">
      <c r="G654" s="191"/>
    </row>
    <row r="655" ht="15.75">
      <c r="G655" s="191"/>
    </row>
    <row r="656" ht="15.75">
      <c r="G656" s="191"/>
    </row>
    <row r="657" ht="15.75">
      <c r="G657" s="191"/>
    </row>
    <row r="658" ht="15.75">
      <c r="G658" s="191"/>
    </row>
    <row r="659" ht="15.75">
      <c r="G659" s="191"/>
    </row>
    <row r="660" ht="15.75">
      <c r="G660" s="191"/>
    </row>
    <row r="661" ht="15.75">
      <c r="G661" s="191"/>
    </row>
    <row r="662" ht="15.75">
      <c r="G662" s="191"/>
    </row>
    <row r="663" ht="15.75">
      <c r="G663" s="191"/>
    </row>
    <row r="664" ht="15.75">
      <c r="G664" s="191"/>
    </row>
    <row r="665" ht="15.75">
      <c r="G665" s="191"/>
    </row>
    <row r="666" ht="15.75">
      <c r="G666" s="191"/>
    </row>
    <row r="667" ht="15.75">
      <c r="G667" s="191"/>
    </row>
    <row r="668" ht="15.75">
      <c r="G668" s="191"/>
    </row>
    <row r="669" ht="15.75">
      <c r="G669" s="191"/>
    </row>
    <row r="670" ht="15.75">
      <c r="G670" s="191"/>
    </row>
    <row r="671" ht="15.75">
      <c r="G671" s="191"/>
    </row>
    <row r="672" ht="15.75">
      <c r="G672" s="191"/>
    </row>
    <row r="673" ht="15.75">
      <c r="G673" s="191"/>
    </row>
    <row r="674" ht="15.75">
      <c r="G674" s="191"/>
    </row>
    <row r="675" ht="15.75">
      <c r="G675" s="191"/>
    </row>
    <row r="676" ht="15.75">
      <c r="G676" s="191"/>
    </row>
    <row r="677" ht="15.75">
      <c r="G677" s="191"/>
    </row>
    <row r="678" ht="15.75">
      <c r="G678" s="191"/>
    </row>
    <row r="679" ht="15.75">
      <c r="G679" s="191"/>
    </row>
    <row r="680" ht="15.75">
      <c r="G680" s="191"/>
    </row>
    <row r="681" ht="15.75">
      <c r="G681" s="191"/>
    </row>
    <row r="682" ht="15.75">
      <c r="G682" s="191"/>
    </row>
    <row r="683" ht="15.75">
      <c r="G683" s="191"/>
    </row>
    <row r="684" ht="15.75">
      <c r="G684" s="191"/>
    </row>
    <row r="685" ht="15.75">
      <c r="G685" s="191"/>
    </row>
    <row r="686" ht="15.75">
      <c r="G686" s="191"/>
    </row>
    <row r="687" ht="15.75">
      <c r="G687" s="191"/>
    </row>
    <row r="688" ht="15.75">
      <c r="G688" s="191"/>
    </row>
    <row r="689" ht="15.75">
      <c r="G689" s="191"/>
    </row>
    <row r="690" ht="15.75">
      <c r="G690" s="191"/>
    </row>
    <row r="691" ht="15.75">
      <c r="G691" s="191"/>
    </row>
    <row r="692" ht="15.75">
      <c r="G692" s="191"/>
    </row>
    <row r="693" ht="15.75">
      <c r="G693" s="191"/>
    </row>
    <row r="694" ht="15.75">
      <c r="G694" s="191"/>
    </row>
    <row r="695" ht="15.75">
      <c r="G695" s="191"/>
    </row>
    <row r="696" ht="15.75">
      <c r="G696" s="191"/>
    </row>
    <row r="697" ht="15.75">
      <c r="G697" s="191"/>
    </row>
    <row r="698" ht="15.75">
      <c r="G698" s="191"/>
    </row>
    <row r="699" ht="15.75">
      <c r="G699" s="191"/>
    </row>
    <row r="700" ht="15.75">
      <c r="G700" s="191"/>
    </row>
    <row r="701" ht="15.75">
      <c r="G701" s="191"/>
    </row>
    <row r="702" ht="15.75">
      <c r="G702" s="191"/>
    </row>
    <row r="703" ht="15.75">
      <c r="G703" s="191"/>
    </row>
    <row r="704" ht="15.75">
      <c r="G704" s="191"/>
    </row>
    <row r="705" ht="15.75">
      <c r="G705" s="191"/>
    </row>
    <row r="706" ht="15.75">
      <c r="G706" s="191"/>
    </row>
    <row r="707" ht="15.75">
      <c r="G707" s="191"/>
    </row>
    <row r="708" ht="15.75">
      <c r="G708" s="191"/>
    </row>
    <row r="709" ht="15.75">
      <c r="G709" s="191"/>
    </row>
    <row r="710" ht="15.75">
      <c r="G710" s="191"/>
    </row>
    <row r="711" ht="15.75">
      <c r="G711" s="191"/>
    </row>
    <row r="712" ht="15.75">
      <c r="G712" s="191"/>
    </row>
    <row r="713" ht="15.75">
      <c r="G713" s="191"/>
    </row>
    <row r="714" ht="15.75">
      <c r="G714" s="191"/>
    </row>
    <row r="715" ht="15.75">
      <c r="G715" s="191"/>
    </row>
    <row r="716" ht="15.75">
      <c r="G716" s="191"/>
    </row>
    <row r="717" ht="15.75">
      <c r="G717" s="191"/>
    </row>
    <row r="718" ht="15.75">
      <c r="G718" s="191"/>
    </row>
    <row r="719" ht="15.75">
      <c r="G719" s="191"/>
    </row>
    <row r="720" ht="15.75">
      <c r="G720" s="191"/>
    </row>
    <row r="721" ht="15.75">
      <c r="G721" s="191"/>
    </row>
    <row r="722" ht="15.75">
      <c r="G722" s="191"/>
    </row>
    <row r="723" ht="15.75">
      <c r="G723" s="191"/>
    </row>
    <row r="724" ht="15.75">
      <c r="G724" s="191"/>
    </row>
    <row r="725" ht="15.75">
      <c r="G725" s="191"/>
    </row>
    <row r="726" ht="15.75">
      <c r="G726" s="191"/>
    </row>
    <row r="727" ht="15.75">
      <c r="G727" s="191"/>
    </row>
    <row r="728" ht="15.75">
      <c r="G728" s="191"/>
    </row>
    <row r="729" ht="15.75">
      <c r="G729" s="191"/>
    </row>
    <row r="730" ht="15.75">
      <c r="G730" s="191"/>
    </row>
    <row r="731" ht="15.75">
      <c r="G731" s="191"/>
    </row>
    <row r="732" ht="15.75">
      <c r="G732" s="191"/>
    </row>
    <row r="733" ht="15.75">
      <c r="G733" s="191"/>
    </row>
    <row r="734" ht="15.75">
      <c r="G734" s="191"/>
    </row>
    <row r="735" ht="15.75">
      <c r="G735" s="191"/>
    </row>
    <row r="736" ht="15.75">
      <c r="G736" s="191"/>
    </row>
    <row r="737" ht="15.75">
      <c r="G737" s="191"/>
    </row>
    <row r="738" ht="15.75">
      <c r="G738" s="191"/>
    </row>
    <row r="739" ht="15.75">
      <c r="G739" s="191"/>
    </row>
    <row r="740" ht="15.75">
      <c r="G740" s="191"/>
    </row>
    <row r="741" ht="15.75">
      <c r="G741" s="191"/>
    </row>
    <row r="742" ht="15.75">
      <c r="G742" s="191"/>
    </row>
    <row r="743" ht="15.75">
      <c r="G743" s="191"/>
    </row>
    <row r="744" ht="15.75">
      <c r="G744" s="191"/>
    </row>
    <row r="745" ht="15.75">
      <c r="G745" s="191"/>
    </row>
    <row r="746" ht="15.75">
      <c r="G746" s="191"/>
    </row>
    <row r="747" ht="15.75">
      <c r="G747" s="191"/>
    </row>
    <row r="748" ht="15.75">
      <c r="G748" s="191"/>
    </row>
    <row r="749" ht="15.75">
      <c r="G749" s="191"/>
    </row>
    <row r="750" ht="15.75">
      <c r="G750" s="191"/>
    </row>
    <row r="751" ht="15.75">
      <c r="G751" s="191"/>
    </row>
    <row r="752" ht="15.75">
      <c r="G752" s="191"/>
    </row>
    <row r="753" ht="15.75">
      <c r="G753" s="191"/>
    </row>
    <row r="754" ht="15.75">
      <c r="G754" s="191"/>
    </row>
    <row r="755" ht="15.75">
      <c r="G755" s="191"/>
    </row>
    <row r="756" ht="15.75">
      <c r="G756" s="191"/>
    </row>
    <row r="757" ht="15.75">
      <c r="G757" s="191"/>
    </row>
    <row r="758" ht="15.75">
      <c r="G758" s="191"/>
    </row>
    <row r="759" ht="15.75">
      <c r="G759" s="191"/>
    </row>
    <row r="760" ht="15.75">
      <c r="G760" s="191"/>
    </row>
    <row r="761" ht="15.75">
      <c r="G761" s="191"/>
    </row>
    <row r="762" ht="15.75">
      <c r="G762" s="191"/>
    </row>
    <row r="763" ht="15.75">
      <c r="G763" s="191"/>
    </row>
    <row r="764" ht="15.75">
      <c r="G764" s="191"/>
    </row>
    <row r="765" ht="15.75">
      <c r="G765" s="191"/>
    </row>
    <row r="766" ht="15.75">
      <c r="G766" s="191"/>
    </row>
    <row r="767" ht="15.75">
      <c r="G767" s="191"/>
    </row>
    <row r="768" ht="15.75">
      <c r="G768" s="191"/>
    </row>
    <row r="769" ht="15.75">
      <c r="G769" s="191"/>
    </row>
    <row r="770" ht="15.75">
      <c r="G770" s="191"/>
    </row>
    <row r="771" ht="15.75">
      <c r="G771" s="191"/>
    </row>
    <row r="772" ht="15.75">
      <c r="G772" s="191"/>
    </row>
    <row r="773" ht="15.75">
      <c r="G773" s="191"/>
    </row>
    <row r="774" ht="15.75">
      <c r="G774" s="191"/>
    </row>
    <row r="775" ht="15.75">
      <c r="G775" s="191"/>
    </row>
    <row r="776" ht="15.75">
      <c r="G776" s="191"/>
    </row>
    <row r="777" ht="15.75">
      <c r="G777" s="191"/>
    </row>
    <row r="778" ht="15.75">
      <c r="G778" s="191"/>
    </row>
    <row r="779" ht="15.75">
      <c r="G779" s="191"/>
    </row>
    <row r="780" ht="15.75">
      <c r="G780" s="191"/>
    </row>
    <row r="781" ht="15.75">
      <c r="G781" s="191"/>
    </row>
    <row r="782" ht="15.75">
      <c r="G782" s="191"/>
    </row>
    <row r="783" ht="15.75">
      <c r="G783" s="191"/>
    </row>
    <row r="784" ht="15.75">
      <c r="G784" s="191"/>
    </row>
    <row r="785" ht="15.75">
      <c r="G785" s="191"/>
    </row>
    <row r="786" ht="15.75">
      <c r="G786" s="191"/>
    </row>
    <row r="787" ht="15.75">
      <c r="G787" s="191"/>
    </row>
    <row r="788" ht="15.75">
      <c r="G788" s="191"/>
    </row>
    <row r="789" ht="15.75">
      <c r="G789" s="191"/>
    </row>
    <row r="790" ht="15.75">
      <c r="G790" s="191"/>
    </row>
    <row r="791" ht="15.75">
      <c r="G791" s="191"/>
    </row>
    <row r="792" ht="15.75">
      <c r="G792" s="191"/>
    </row>
    <row r="793" ht="15.75">
      <c r="G793" s="191"/>
    </row>
    <row r="794" ht="15.75">
      <c r="G794" s="191"/>
    </row>
    <row r="795" ht="15.75">
      <c r="G795" s="191"/>
    </row>
    <row r="796" ht="15.75">
      <c r="G796" s="191"/>
    </row>
    <row r="797" ht="15.75">
      <c r="G797" s="191"/>
    </row>
    <row r="798" ht="15.75">
      <c r="G798" s="191"/>
    </row>
    <row r="799" ht="15.75">
      <c r="G799" s="191"/>
    </row>
    <row r="800" ht="15.75">
      <c r="G800" s="191"/>
    </row>
    <row r="801" ht="15.75">
      <c r="G801" s="191"/>
    </row>
    <row r="802" ht="15.75">
      <c r="G802" s="191"/>
    </row>
    <row r="803" ht="15.75">
      <c r="G803" s="191"/>
    </row>
    <row r="804" ht="15.75">
      <c r="G804" s="191"/>
    </row>
    <row r="805" ht="15.75">
      <c r="G805" s="191"/>
    </row>
    <row r="806" ht="15.75">
      <c r="G806" s="191"/>
    </row>
    <row r="807" ht="15.75">
      <c r="G807" s="191"/>
    </row>
    <row r="808" ht="15.75">
      <c r="G808" s="191"/>
    </row>
    <row r="809" ht="15.75">
      <c r="G809" s="191"/>
    </row>
    <row r="810" ht="15.75">
      <c r="G810" s="191"/>
    </row>
    <row r="811" ht="15.75">
      <c r="G811" s="191"/>
    </row>
    <row r="812" ht="15.75">
      <c r="G812" s="191"/>
    </row>
    <row r="813" ht="15.75">
      <c r="G813" s="191"/>
    </row>
    <row r="814" ht="15.75">
      <c r="G814" s="191"/>
    </row>
    <row r="815" ht="15.75">
      <c r="G815" s="191"/>
    </row>
    <row r="816" ht="15.75">
      <c r="G816" s="191"/>
    </row>
    <row r="817" ht="15.75">
      <c r="G817" s="191"/>
    </row>
    <row r="818" ht="15.75">
      <c r="G818" s="191"/>
    </row>
    <row r="819" ht="15.75">
      <c r="G819" s="191"/>
    </row>
    <row r="820" ht="15.75">
      <c r="G820" s="191"/>
    </row>
    <row r="821" ht="15.75">
      <c r="G821" s="191"/>
    </row>
    <row r="822" ht="15.75">
      <c r="G822" s="191"/>
    </row>
    <row r="823" ht="15.75">
      <c r="G823" s="191"/>
    </row>
    <row r="824" ht="15.75">
      <c r="G824" s="191"/>
    </row>
    <row r="825" ht="15.75">
      <c r="G825" s="191"/>
    </row>
    <row r="826" ht="15.75">
      <c r="G826" s="191"/>
    </row>
    <row r="827" ht="15.75">
      <c r="G827" s="191"/>
    </row>
    <row r="828" ht="15.75">
      <c r="G828" s="191"/>
    </row>
    <row r="829" ht="15.75">
      <c r="G829" s="191"/>
    </row>
    <row r="830" ht="15.75">
      <c r="G830" s="191"/>
    </row>
    <row r="831" ht="15.75">
      <c r="G831" s="191"/>
    </row>
    <row r="832" ht="15.75">
      <c r="G832" s="191"/>
    </row>
    <row r="833" ht="15.75">
      <c r="G833" s="191"/>
    </row>
    <row r="834" ht="15.75">
      <c r="G834" s="191"/>
    </row>
    <row r="835" ht="15.75">
      <c r="G835" s="191"/>
    </row>
    <row r="836" ht="15.75">
      <c r="G836" s="191"/>
    </row>
    <row r="837" ht="15.75">
      <c r="G837" s="191"/>
    </row>
    <row r="838" ht="15.75">
      <c r="G838" s="191"/>
    </row>
    <row r="839" ht="15.75">
      <c r="G839" s="191"/>
    </row>
    <row r="840" ht="15.75">
      <c r="G840" s="191"/>
    </row>
    <row r="841" ht="15.75">
      <c r="G841" s="191"/>
    </row>
    <row r="842" ht="15.75">
      <c r="G842" s="191"/>
    </row>
    <row r="843" ht="15.75">
      <c r="G843" s="191"/>
    </row>
    <row r="844" ht="15.75">
      <c r="G844" s="191"/>
    </row>
    <row r="845" ht="15.75">
      <c r="G845" s="191"/>
    </row>
    <row r="846" ht="15.75">
      <c r="G846" s="191"/>
    </row>
    <row r="847" ht="15.75">
      <c r="G847" s="191"/>
    </row>
    <row r="848" ht="15.75">
      <c r="G848" s="191"/>
    </row>
    <row r="849" ht="15.75">
      <c r="G849" s="191"/>
    </row>
    <row r="850" ht="15.75">
      <c r="G850" s="191"/>
    </row>
    <row r="851" ht="15.75">
      <c r="G851" s="191"/>
    </row>
    <row r="852" ht="15.75">
      <c r="G852" s="191"/>
    </row>
    <row r="853" ht="15.75">
      <c r="G853" s="191"/>
    </row>
    <row r="854" ht="15.75">
      <c r="G854" s="191"/>
    </row>
    <row r="855" ht="15.75">
      <c r="G855" s="191"/>
    </row>
    <row r="856" ht="15.75">
      <c r="G856" s="191"/>
    </row>
    <row r="857" ht="15.75">
      <c r="G857" s="191"/>
    </row>
    <row r="858" ht="15.75">
      <c r="G858" s="191"/>
    </row>
    <row r="859" ht="15.75">
      <c r="G859" s="191"/>
    </row>
    <row r="860" ht="15.75">
      <c r="G860" s="191"/>
    </row>
    <row r="861" ht="15.75">
      <c r="G861" s="191"/>
    </row>
    <row r="862" ht="15.75">
      <c r="G862" s="191"/>
    </row>
    <row r="863" ht="15.75">
      <c r="G863" s="191"/>
    </row>
    <row r="864" ht="15.75">
      <c r="G864" s="191"/>
    </row>
    <row r="865" ht="15.75">
      <c r="G865" s="191"/>
    </row>
    <row r="866" ht="15.75">
      <c r="G866" s="191"/>
    </row>
    <row r="867" ht="15.75">
      <c r="G867" s="191"/>
    </row>
    <row r="868" ht="15.75">
      <c r="G868" s="191"/>
    </row>
    <row r="869" ht="15.75">
      <c r="G869" s="191"/>
    </row>
    <row r="870" ht="15.75">
      <c r="G870" s="191"/>
    </row>
    <row r="871" ht="15.75">
      <c r="G871" s="191"/>
    </row>
    <row r="872" ht="15.75">
      <c r="G872" s="191"/>
    </row>
    <row r="873" ht="15.75">
      <c r="G873" s="191"/>
    </row>
    <row r="874" ht="15.75">
      <c r="G874" s="191"/>
    </row>
    <row r="875" ht="15.75">
      <c r="G875" s="191"/>
    </row>
    <row r="876" ht="15.75">
      <c r="G876" s="191"/>
    </row>
    <row r="877" ht="15.75">
      <c r="G877" s="191"/>
    </row>
    <row r="878" ht="15.75">
      <c r="G878" s="191"/>
    </row>
    <row r="879" ht="15.75">
      <c r="G879" s="191"/>
    </row>
    <row r="880" ht="15.75">
      <c r="G880" s="191"/>
    </row>
    <row r="881" ht="15.75">
      <c r="G881" s="191"/>
    </row>
    <row r="882" ht="15.75">
      <c r="G882" s="191"/>
    </row>
    <row r="883" ht="15.75">
      <c r="G883" s="191"/>
    </row>
    <row r="884" ht="15.75">
      <c r="G884" s="191"/>
    </row>
    <row r="885" ht="15.75">
      <c r="G885" s="191"/>
    </row>
    <row r="886" ht="15.75">
      <c r="G886" s="191"/>
    </row>
    <row r="887" ht="15.75">
      <c r="G887" s="191"/>
    </row>
    <row r="888" ht="15.75">
      <c r="G888" s="191"/>
    </row>
    <row r="889" ht="15.75">
      <c r="G889" s="191"/>
    </row>
    <row r="890" ht="15.75">
      <c r="G890" s="191"/>
    </row>
    <row r="891" ht="15.75">
      <c r="G891" s="191"/>
    </row>
    <row r="892" ht="15.75">
      <c r="G892" s="191"/>
    </row>
    <row r="893" ht="15.75">
      <c r="G893" s="191"/>
    </row>
    <row r="894" ht="15.75">
      <c r="G894" s="191"/>
    </row>
    <row r="895" ht="15.75">
      <c r="G895" s="191"/>
    </row>
    <row r="896" ht="15.75">
      <c r="G896" s="191"/>
    </row>
    <row r="897" ht="15.75">
      <c r="G897" s="191"/>
    </row>
    <row r="898" ht="15.75">
      <c r="G898" s="191"/>
    </row>
    <row r="899" ht="15.75">
      <c r="G899" s="191"/>
    </row>
    <row r="900" ht="15.75">
      <c r="G900" s="191"/>
    </row>
    <row r="901" ht="15.75">
      <c r="G901" s="191"/>
    </row>
    <row r="902" ht="15.75">
      <c r="G902" s="191"/>
    </row>
    <row r="903" ht="15.75">
      <c r="G903" s="191"/>
    </row>
    <row r="904" ht="15.75">
      <c r="G904" s="191"/>
    </row>
    <row r="905" ht="15.75">
      <c r="G905" s="191"/>
    </row>
    <row r="906" ht="15.75">
      <c r="G906" s="191"/>
    </row>
    <row r="907" ht="15.75">
      <c r="G907" s="191"/>
    </row>
    <row r="908" ht="15.75">
      <c r="G908" s="191"/>
    </row>
    <row r="909" ht="15.75">
      <c r="G909" s="191"/>
    </row>
    <row r="910" ht="15.75">
      <c r="G910" s="191"/>
    </row>
    <row r="911" ht="15.75">
      <c r="G911" s="191"/>
    </row>
    <row r="912" ht="15.75">
      <c r="G912" s="191"/>
    </row>
    <row r="913" ht="15.75">
      <c r="G913" s="191"/>
    </row>
    <row r="914" ht="15.75">
      <c r="G914" s="191"/>
    </row>
    <row r="915" ht="15.75">
      <c r="G915" s="191"/>
    </row>
    <row r="916" ht="15.75">
      <c r="G916" s="191"/>
    </row>
    <row r="917" ht="15.75">
      <c r="G917" s="191"/>
    </row>
    <row r="918" ht="15.75">
      <c r="G918" s="191"/>
    </row>
    <row r="919" ht="15.75">
      <c r="G919" s="191"/>
    </row>
    <row r="920" ht="15.75">
      <c r="G920" s="191"/>
    </row>
    <row r="921" ht="15.75">
      <c r="G921" s="191"/>
    </row>
    <row r="922" ht="15.75">
      <c r="G922" s="191"/>
    </row>
    <row r="923" ht="15.75">
      <c r="G923" s="191"/>
    </row>
    <row r="924" ht="15.75">
      <c r="G924" s="191"/>
    </row>
    <row r="925" ht="15.75">
      <c r="G925" s="191"/>
    </row>
    <row r="926" ht="15.75">
      <c r="G926" s="191"/>
    </row>
    <row r="927" ht="15.75">
      <c r="G927" s="191"/>
    </row>
    <row r="928" ht="15.75">
      <c r="G928" s="191"/>
    </row>
    <row r="929" ht="15.75">
      <c r="G929" s="191"/>
    </row>
    <row r="930" ht="15.75">
      <c r="G930" s="191"/>
    </row>
    <row r="931" ht="15.75">
      <c r="G931" s="191"/>
    </row>
    <row r="932" ht="15.75">
      <c r="G932" s="191"/>
    </row>
    <row r="933" ht="15.75">
      <c r="G933" s="191"/>
    </row>
    <row r="934" ht="15.75">
      <c r="G934" s="191"/>
    </row>
    <row r="935" ht="15.75">
      <c r="G935" s="191"/>
    </row>
    <row r="936" ht="15.75">
      <c r="G936" s="191"/>
    </row>
    <row r="937" ht="15.75">
      <c r="G937" s="191"/>
    </row>
    <row r="938" ht="15.75">
      <c r="G938" s="191"/>
    </row>
    <row r="939" ht="15.75">
      <c r="G939" s="191"/>
    </row>
    <row r="940" ht="15.75">
      <c r="G940" s="191"/>
    </row>
    <row r="941" ht="15.75">
      <c r="G941" s="191"/>
    </row>
    <row r="942" ht="15.75">
      <c r="G942" s="191"/>
    </row>
    <row r="943" ht="15.75">
      <c r="G943" s="191"/>
    </row>
    <row r="944" ht="15.75">
      <c r="G944" s="191"/>
    </row>
    <row r="945" ht="15.75">
      <c r="G945" s="191"/>
    </row>
    <row r="946" ht="15.75">
      <c r="G946" s="191"/>
    </row>
    <row r="947" ht="15.75">
      <c r="G947" s="191"/>
    </row>
    <row r="948" ht="15.75">
      <c r="G948" s="191"/>
    </row>
    <row r="949" ht="15.75">
      <c r="G949" s="191"/>
    </row>
    <row r="950" ht="15.75">
      <c r="G950" s="191"/>
    </row>
    <row r="951" ht="15.75">
      <c r="G951" s="191"/>
    </row>
    <row r="952" ht="15.75">
      <c r="G952" s="191"/>
    </row>
    <row r="953" ht="15.75">
      <c r="G953" s="191"/>
    </row>
    <row r="954" ht="15.75">
      <c r="G954" s="191"/>
    </row>
    <row r="955" ht="15.75">
      <c r="G955" s="191"/>
    </row>
    <row r="956" ht="15.75">
      <c r="G956" s="191"/>
    </row>
    <row r="957" ht="15.75">
      <c r="G957" s="191"/>
    </row>
    <row r="958" ht="15.75">
      <c r="G958" s="191"/>
    </row>
    <row r="959" ht="15.75">
      <c r="G959" s="191"/>
    </row>
    <row r="960" ht="15.75">
      <c r="G960" s="191"/>
    </row>
    <row r="961" ht="15.75">
      <c r="G961" s="191"/>
    </row>
    <row r="962" ht="15.75">
      <c r="G962" s="191"/>
    </row>
    <row r="963" ht="15.75">
      <c r="G963" s="191"/>
    </row>
    <row r="964" ht="15.75">
      <c r="G964" s="191"/>
    </row>
    <row r="965" ht="15.75">
      <c r="G965" s="191"/>
    </row>
    <row r="966" ht="15.75">
      <c r="G966" s="191"/>
    </row>
    <row r="967" ht="15.75">
      <c r="G967" s="191"/>
    </row>
    <row r="968" ht="15.75">
      <c r="G968" s="191"/>
    </row>
    <row r="969" ht="15.75">
      <c r="G969" s="191"/>
    </row>
    <row r="970" ht="15.75">
      <c r="G970" s="191"/>
    </row>
    <row r="971" ht="15.75">
      <c r="G971" s="191"/>
    </row>
    <row r="972" ht="15.75">
      <c r="G972" s="191"/>
    </row>
    <row r="973" ht="15.75">
      <c r="G973" s="191"/>
    </row>
    <row r="974" ht="15.75">
      <c r="G974" s="191"/>
    </row>
    <row r="975" ht="15.75">
      <c r="G975" s="191"/>
    </row>
    <row r="976" ht="15.75">
      <c r="G976" s="191"/>
    </row>
    <row r="977" ht="15.75">
      <c r="G977" s="191"/>
    </row>
    <row r="978" ht="15.75">
      <c r="G978" s="191"/>
    </row>
    <row r="979" ht="15.75">
      <c r="G979" s="191"/>
    </row>
    <row r="980" ht="15.75">
      <c r="G980" s="191"/>
    </row>
    <row r="981" ht="15.75">
      <c r="G981" s="191"/>
    </row>
    <row r="982" ht="15.75">
      <c r="G982" s="191"/>
    </row>
    <row r="983" ht="15.75">
      <c r="G983" s="191"/>
    </row>
    <row r="984" ht="15.75">
      <c r="G984" s="191"/>
    </row>
    <row r="985" ht="15.75">
      <c r="G985" s="191"/>
    </row>
    <row r="986" ht="15.75">
      <c r="G986" s="191"/>
    </row>
    <row r="987" ht="15.75">
      <c r="G987" s="191"/>
    </row>
    <row r="988" ht="15.75">
      <c r="G988" s="191"/>
    </row>
    <row r="989" ht="15.75">
      <c r="G989" s="191"/>
    </row>
    <row r="990" ht="15.75">
      <c r="G990" s="191"/>
    </row>
    <row r="991" ht="15.75">
      <c r="G991" s="191"/>
    </row>
    <row r="992" ht="15.75">
      <c r="G992" s="191"/>
    </row>
    <row r="993" ht="15.75">
      <c r="G993" s="191"/>
    </row>
    <row r="994" ht="15.75">
      <c r="G994" s="191"/>
    </row>
    <row r="995" ht="15.75">
      <c r="G995" s="191"/>
    </row>
    <row r="996" ht="15.75">
      <c r="G996" s="191"/>
    </row>
    <row r="997" ht="15.75">
      <c r="G997" s="191"/>
    </row>
    <row r="998" ht="15.75">
      <c r="G998" s="191"/>
    </row>
    <row r="999" ht="15.75">
      <c r="G999" s="191"/>
    </row>
    <row r="1000" ht="15.75">
      <c r="G1000" s="191"/>
    </row>
    <row r="1001" ht="15.75">
      <c r="G1001" s="191"/>
    </row>
    <row r="1002" ht="15.75">
      <c r="G1002" s="191"/>
    </row>
    <row r="1003" ht="15.75">
      <c r="G1003" s="191"/>
    </row>
    <row r="1004" ht="15.75">
      <c r="G1004" s="191"/>
    </row>
    <row r="1005" ht="15.75">
      <c r="G1005" s="191"/>
    </row>
    <row r="1006" ht="15.75">
      <c r="G1006" s="191"/>
    </row>
    <row r="1007" ht="15.75">
      <c r="G1007" s="191"/>
    </row>
    <row r="1008" ht="15.75">
      <c r="G1008" s="191"/>
    </row>
    <row r="1009" ht="15.75">
      <c r="G1009" s="191"/>
    </row>
    <row r="1010" ht="15.75">
      <c r="G1010" s="191"/>
    </row>
    <row r="1011" ht="15.75">
      <c r="G1011" s="191"/>
    </row>
    <row r="1012" ht="15.75">
      <c r="G1012" s="191"/>
    </row>
    <row r="1013" ht="15.75">
      <c r="G1013" s="191"/>
    </row>
    <row r="1014" ht="15.75">
      <c r="G1014" s="191"/>
    </row>
    <row r="1015" ht="15.75">
      <c r="G1015" s="191"/>
    </row>
    <row r="1016" ht="15.75">
      <c r="G1016" s="191"/>
    </row>
    <row r="1017" ht="15.75">
      <c r="G1017" s="191"/>
    </row>
    <row r="1018" ht="15.75">
      <c r="G1018" s="191"/>
    </row>
    <row r="1019" ht="15.75">
      <c r="G1019" s="191"/>
    </row>
    <row r="1020" ht="15.75">
      <c r="G1020" s="191"/>
    </row>
    <row r="1021" ht="15.75">
      <c r="G1021" s="191"/>
    </row>
    <row r="1022" ht="15.75">
      <c r="G1022" s="191"/>
    </row>
    <row r="1023" ht="15.75">
      <c r="G1023" s="191"/>
    </row>
    <row r="1024" ht="15.75">
      <c r="G1024" s="191"/>
    </row>
    <row r="1025" ht="15.75">
      <c r="G1025" s="191"/>
    </row>
    <row r="1026" ht="15.75">
      <c r="G1026" s="191"/>
    </row>
    <row r="1027" ht="15.75">
      <c r="G1027" s="191"/>
    </row>
    <row r="1028" ht="15.75">
      <c r="G1028" s="191"/>
    </row>
    <row r="1029" ht="15.75">
      <c r="G1029" s="191"/>
    </row>
    <row r="1030" ht="15.75">
      <c r="G1030" s="191"/>
    </row>
    <row r="1031" ht="15.75">
      <c r="G1031" s="191"/>
    </row>
    <row r="1032" ht="15.75">
      <c r="G1032" s="191"/>
    </row>
    <row r="1033" ht="15.75">
      <c r="G1033" s="191"/>
    </row>
    <row r="1034" ht="15.75">
      <c r="G1034" s="191"/>
    </row>
    <row r="1035" ht="15.75">
      <c r="G1035" s="191"/>
    </row>
    <row r="1036" ht="15.75">
      <c r="G1036" s="191"/>
    </row>
    <row r="1037" ht="15.75">
      <c r="G1037" s="191"/>
    </row>
    <row r="1038" ht="15.75">
      <c r="G1038" s="191"/>
    </row>
    <row r="1039" ht="15.75">
      <c r="G1039" s="191"/>
    </row>
    <row r="1040" ht="15.75">
      <c r="G1040" s="191"/>
    </row>
    <row r="1041" ht="15.75">
      <c r="G1041" s="191"/>
    </row>
    <row r="1042" ht="15.75">
      <c r="G1042" s="191"/>
    </row>
    <row r="1043" ht="15.75">
      <c r="G1043" s="191"/>
    </row>
    <row r="1044" ht="15.75">
      <c r="G1044" s="191"/>
    </row>
    <row r="1045" ht="15.75">
      <c r="G1045" s="191"/>
    </row>
    <row r="1046" ht="15.75">
      <c r="G1046" s="191"/>
    </row>
    <row r="1047" ht="15.75">
      <c r="G1047" s="191"/>
    </row>
    <row r="1048" ht="15.75">
      <c r="G1048" s="191"/>
    </row>
    <row r="1049" ht="15.75">
      <c r="G1049" s="191"/>
    </row>
    <row r="1050" ht="15.75">
      <c r="G1050" s="191"/>
    </row>
    <row r="1051" ht="15.75">
      <c r="G1051" s="191"/>
    </row>
    <row r="1052" ht="15.75">
      <c r="G1052" s="191"/>
    </row>
    <row r="1053" ht="15.75">
      <c r="G1053" s="191"/>
    </row>
    <row r="1054" ht="15.75">
      <c r="G1054" s="191"/>
    </row>
    <row r="1055" ht="15.75">
      <c r="G1055" s="191"/>
    </row>
    <row r="1056" ht="15.75">
      <c r="G1056" s="191"/>
    </row>
    <row r="1057" ht="15.75">
      <c r="G1057" s="191"/>
    </row>
    <row r="1058" ht="15.75">
      <c r="G1058" s="191"/>
    </row>
    <row r="1059" ht="15.75">
      <c r="G1059" s="191"/>
    </row>
    <row r="1060" ht="15.75">
      <c r="G1060" s="191"/>
    </row>
    <row r="1061" ht="15.75">
      <c r="G1061" s="191"/>
    </row>
    <row r="1062" ht="15.75">
      <c r="G1062" s="191"/>
    </row>
    <row r="1063" ht="15.75">
      <c r="G1063" s="191"/>
    </row>
    <row r="1064" ht="15.75">
      <c r="G1064" s="191"/>
    </row>
    <row r="1065" ht="15.75">
      <c r="G1065" s="191"/>
    </row>
    <row r="1066" ht="15.75">
      <c r="G1066" s="191"/>
    </row>
    <row r="1067" ht="15.75">
      <c r="G1067" s="191"/>
    </row>
    <row r="1068" ht="15.75">
      <c r="G1068" s="191"/>
    </row>
    <row r="1069" ht="15.75">
      <c r="G1069" s="191"/>
    </row>
    <row r="1070" ht="15.75">
      <c r="G1070" s="191"/>
    </row>
    <row r="1071" ht="15.75">
      <c r="G1071" s="191"/>
    </row>
    <row r="1072" ht="15.75">
      <c r="G1072" s="191"/>
    </row>
    <row r="1073" ht="15.75">
      <c r="G1073" s="191"/>
    </row>
    <row r="1074" ht="15.75">
      <c r="G1074" s="191"/>
    </row>
    <row r="1075" ht="15.75">
      <c r="G1075" s="191"/>
    </row>
    <row r="1076" ht="15.75">
      <c r="G1076" s="191"/>
    </row>
    <row r="1077" ht="15.75">
      <c r="G1077" s="191"/>
    </row>
    <row r="1078" ht="15.75">
      <c r="G1078" s="191"/>
    </row>
    <row r="1079" ht="15.75">
      <c r="G1079" s="191"/>
    </row>
    <row r="1080" ht="15.75">
      <c r="G1080" s="191"/>
    </row>
    <row r="1081" ht="15.75">
      <c r="G1081" s="191"/>
    </row>
    <row r="1082" ht="15.75">
      <c r="G1082" s="191"/>
    </row>
    <row r="1083" ht="15.75">
      <c r="G1083" s="191"/>
    </row>
    <row r="1084" ht="15.75">
      <c r="G1084" s="191"/>
    </row>
    <row r="1085" ht="15.75">
      <c r="G1085" s="191"/>
    </row>
    <row r="1086" ht="15.75">
      <c r="G1086" s="191"/>
    </row>
    <row r="1087" ht="15.75">
      <c r="G1087" s="191"/>
    </row>
    <row r="1088" ht="15.75">
      <c r="G1088" s="191"/>
    </row>
    <row r="1089" ht="15.75">
      <c r="G1089" s="191"/>
    </row>
    <row r="1090" ht="15.75">
      <c r="G1090" s="191"/>
    </row>
    <row r="1091" ht="15.75">
      <c r="G1091" s="191"/>
    </row>
    <row r="1092" ht="15.75">
      <c r="G1092" s="191"/>
    </row>
    <row r="1093" ht="15.75">
      <c r="G1093" s="191"/>
    </row>
    <row r="1094" ht="15.75">
      <c r="G1094" s="191"/>
    </row>
    <row r="1095" ht="15.75">
      <c r="G1095" s="191"/>
    </row>
    <row r="1096" ht="15.75">
      <c r="G1096" s="191"/>
    </row>
    <row r="1097" ht="15.75">
      <c r="G1097" s="191"/>
    </row>
    <row r="1098" ht="15.75">
      <c r="G1098" s="191"/>
    </row>
    <row r="1099" ht="15.75">
      <c r="G1099" s="191"/>
    </row>
    <row r="1100" ht="15.75">
      <c r="G1100" s="191"/>
    </row>
    <row r="1101" ht="15.75">
      <c r="G1101" s="191"/>
    </row>
    <row r="1102" ht="15.75">
      <c r="G1102" s="191"/>
    </row>
    <row r="1103" ht="15.75">
      <c r="G1103" s="191"/>
    </row>
    <row r="1104" ht="15.75">
      <c r="G1104" s="191"/>
    </row>
    <row r="1105" ht="15.75">
      <c r="G1105" s="191"/>
    </row>
    <row r="1106" ht="15.75">
      <c r="G1106" s="191"/>
    </row>
    <row r="1107" ht="15.75">
      <c r="G1107" s="191"/>
    </row>
    <row r="1108" ht="15.75">
      <c r="G1108" s="191"/>
    </row>
    <row r="1109" ht="15.75">
      <c r="G1109" s="191"/>
    </row>
    <row r="1110" ht="15.75">
      <c r="G1110" s="191"/>
    </row>
    <row r="1111" ht="15.75">
      <c r="G1111" s="191"/>
    </row>
    <row r="1112" ht="15.75">
      <c r="G1112" s="191"/>
    </row>
    <row r="1113" ht="15.75">
      <c r="G1113" s="191"/>
    </row>
    <row r="1114" ht="15.75">
      <c r="G1114" s="191"/>
    </row>
    <row r="1115" ht="15.75">
      <c r="G1115" s="191"/>
    </row>
    <row r="1116" ht="15.75">
      <c r="G1116" s="191"/>
    </row>
    <row r="1117" ht="15.75">
      <c r="G1117" s="191"/>
    </row>
    <row r="1118" ht="15.75">
      <c r="G1118" s="191"/>
    </row>
    <row r="1119" ht="15.75">
      <c r="G1119" s="191"/>
    </row>
    <row r="1120" ht="15.75">
      <c r="G1120" s="191"/>
    </row>
    <row r="1121" ht="15.75">
      <c r="G1121" s="191"/>
    </row>
    <row r="1122" ht="15.75">
      <c r="G1122" s="191"/>
    </row>
    <row r="1123" ht="15.75">
      <c r="G1123" s="191"/>
    </row>
    <row r="1124" ht="15.75">
      <c r="G1124" s="191"/>
    </row>
    <row r="1125" ht="15.75">
      <c r="G1125" s="191"/>
    </row>
    <row r="1126" ht="15.75">
      <c r="G1126" s="191"/>
    </row>
    <row r="1127" ht="15.75">
      <c r="G1127" s="191"/>
    </row>
    <row r="1128" ht="15.75">
      <c r="G1128" s="191"/>
    </row>
    <row r="1129" ht="15.75">
      <c r="G1129" s="191"/>
    </row>
    <row r="1130" ht="15.75">
      <c r="G1130" s="191"/>
    </row>
    <row r="1131" ht="15.75">
      <c r="G1131" s="191"/>
    </row>
    <row r="1132" ht="15.75">
      <c r="G1132" s="191"/>
    </row>
    <row r="1133" ht="15.75">
      <c r="G1133" s="191"/>
    </row>
    <row r="1134" ht="15.75">
      <c r="G1134" s="191"/>
    </row>
    <row r="1135" ht="15.75">
      <c r="G1135" s="191"/>
    </row>
    <row r="1136" ht="15.75">
      <c r="G1136" s="191"/>
    </row>
    <row r="1137" ht="15.75">
      <c r="G1137" s="191"/>
    </row>
    <row r="1138" ht="15.75">
      <c r="G1138" s="191"/>
    </row>
    <row r="1139" ht="15.75">
      <c r="G1139" s="191"/>
    </row>
    <row r="1140" ht="15.75">
      <c r="G1140" s="191"/>
    </row>
    <row r="1141" ht="15.75">
      <c r="G1141" s="191"/>
    </row>
    <row r="1142" ht="15.75">
      <c r="G1142" s="191"/>
    </row>
    <row r="1143" ht="15.75">
      <c r="G1143" s="191"/>
    </row>
    <row r="1144" ht="15.75">
      <c r="G1144" s="191"/>
    </row>
    <row r="1145" ht="15.75">
      <c r="G1145" s="191"/>
    </row>
    <row r="1146" ht="15.75">
      <c r="G1146" s="191"/>
    </row>
    <row r="1147" ht="15.75">
      <c r="G1147" s="191"/>
    </row>
    <row r="1148" ht="15.75">
      <c r="G1148" s="191"/>
    </row>
    <row r="1149" ht="15.75">
      <c r="G1149" s="191"/>
    </row>
    <row r="1150" ht="15.75">
      <c r="G1150" s="191"/>
    </row>
    <row r="1151" ht="15.75">
      <c r="G1151" s="191"/>
    </row>
    <row r="1152" ht="15.75">
      <c r="G1152" s="191"/>
    </row>
    <row r="1153" ht="15.75">
      <c r="G1153" s="191"/>
    </row>
    <row r="1154" ht="15.75">
      <c r="G1154" s="191"/>
    </row>
    <row r="1155" ht="15.75">
      <c r="G1155" s="191"/>
    </row>
    <row r="1156" ht="15.75">
      <c r="G1156" s="191"/>
    </row>
    <row r="1157" ht="15.75">
      <c r="G1157" s="191"/>
    </row>
    <row r="1158" ht="15.75">
      <c r="G1158" s="191"/>
    </row>
    <row r="1159" ht="15.75">
      <c r="G1159" s="191"/>
    </row>
    <row r="1160" ht="15.75">
      <c r="G1160" s="191"/>
    </row>
    <row r="1161" ht="15.75">
      <c r="G1161" s="191"/>
    </row>
    <row r="1162" ht="15.75">
      <c r="G1162" s="191"/>
    </row>
    <row r="1163" ht="15.75">
      <c r="G1163" s="191"/>
    </row>
    <row r="1164" ht="15.75">
      <c r="G1164" s="191"/>
    </row>
    <row r="1165" ht="15.75">
      <c r="G1165" s="191"/>
    </row>
    <row r="1166" ht="15.75">
      <c r="G1166" s="191"/>
    </row>
    <row r="1167" ht="15.75">
      <c r="G1167" s="191"/>
    </row>
    <row r="1168" ht="15.75">
      <c r="G1168" s="191"/>
    </row>
    <row r="1169" ht="15.75">
      <c r="G1169" s="191"/>
    </row>
    <row r="1170" ht="15.75">
      <c r="G1170" s="191"/>
    </row>
    <row r="1171" ht="15.75">
      <c r="G1171" s="191"/>
    </row>
    <row r="1172" ht="15.75">
      <c r="G1172" s="191"/>
    </row>
    <row r="1173" ht="15.75">
      <c r="G1173" s="191"/>
    </row>
    <row r="1174" ht="15.75">
      <c r="G1174" s="191"/>
    </row>
    <row r="1175" ht="15.75">
      <c r="G1175" s="191"/>
    </row>
    <row r="1176" ht="15.75">
      <c r="G1176" s="191"/>
    </row>
    <row r="1177" ht="15.75">
      <c r="G1177" s="191"/>
    </row>
    <row r="1178" ht="15.75">
      <c r="G1178" s="191"/>
    </row>
    <row r="1179" ht="15.75">
      <c r="G1179" s="191"/>
    </row>
    <row r="1180" ht="15.75">
      <c r="G1180" s="191"/>
    </row>
    <row r="1181" ht="15.75">
      <c r="G1181" s="191"/>
    </row>
    <row r="1182" ht="15.75">
      <c r="G1182" s="191"/>
    </row>
    <row r="1183" ht="15.75">
      <c r="G1183" s="191"/>
    </row>
    <row r="1184" ht="15.75">
      <c r="G1184" s="191"/>
    </row>
    <row r="1185" ht="15.75">
      <c r="G1185" s="191"/>
    </row>
    <row r="1186" ht="15.75">
      <c r="G1186" s="191"/>
    </row>
    <row r="1187" ht="15.75">
      <c r="G1187" s="191"/>
    </row>
    <row r="1188" ht="15.75">
      <c r="G1188" s="191"/>
    </row>
    <row r="1189" ht="15.75">
      <c r="G1189" s="191"/>
    </row>
    <row r="1190" ht="15.75">
      <c r="G1190" s="191"/>
    </row>
    <row r="1191" ht="15.75">
      <c r="G1191" s="191"/>
    </row>
    <row r="1192" ht="15.75">
      <c r="G1192" s="191"/>
    </row>
    <row r="1193" ht="15.75">
      <c r="G1193" s="191"/>
    </row>
    <row r="1194" ht="15.75">
      <c r="G1194" s="191"/>
    </row>
    <row r="1195" ht="15.75">
      <c r="G1195" s="191"/>
    </row>
    <row r="1196" ht="15.75">
      <c r="G1196" s="191"/>
    </row>
    <row r="1197" ht="15.75">
      <c r="G1197" s="191"/>
    </row>
    <row r="1198" ht="15.75">
      <c r="G1198" s="191"/>
    </row>
    <row r="1199" ht="15.75">
      <c r="G1199" s="191"/>
    </row>
    <row r="1200" ht="15.75">
      <c r="G1200" s="191"/>
    </row>
    <row r="1201" ht="15.75">
      <c r="G1201" s="191"/>
    </row>
    <row r="1202" ht="15.75">
      <c r="G1202" s="191"/>
    </row>
    <row r="1203" ht="15.75">
      <c r="G1203" s="191"/>
    </row>
    <row r="1204" ht="15.75">
      <c r="G1204" s="191"/>
    </row>
    <row r="1205" ht="15.75">
      <c r="G1205" s="191"/>
    </row>
    <row r="1206" ht="15.75">
      <c r="G1206" s="191"/>
    </row>
    <row r="1207" ht="15.75">
      <c r="G1207" s="191"/>
    </row>
    <row r="1208" ht="15.75">
      <c r="G1208" s="191"/>
    </row>
    <row r="1209" ht="15.75">
      <c r="G1209" s="191"/>
    </row>
    <row r="1210" ht="15.75">
      <c r="G1210" s="191"/>
    </row>
    <row r="1211" ht="15.75">
      <c r="G1211" s="191"/>
    </row>
    <row r="1212" ht="15.75">
      <c r="G1212" s="191"/>
    </row>
    <row r="1213" ht="15.75">
      <c r="G1213" s="191"/>
    </row>
    <row r="1214" ht="15.75">
      <c r="G1214" s="191"/>
    </row>
    <row r="1215" ht="15.75">
      <c r="G1215" s="191"/>
    </row>
    <row r="1216" ht="15.75">
      <c r="G1216" s="191"/>
    </row>
    <row r="1217" ht="15.75">
      <c r="G1217" s="191"/>
    </row>
    <row r="1218" ht="15.75">
      <c r="G1218" s="191"/>
    </row>
    <row r="1219" ht="15.75">
      <c r="G1219" s="191"/>
    </row>
    <row r="1220" ht="15.75">
      <c r="G1220" s="191"/>
    </row>
    <row r="1221" ht="15.75">
      <c r="G1221" s="191"/>
    </row>
    <row r="1222" ht="15.75">
      <c r="G1222" s="191"/>
    </row>
    <row r="1223" ht="15.75">
      <c r="G1223" s="191"/>
    </row>
    <row r="1224" ht="15.75">
      <c r="G1224" s="191"/>
    </row>
    <row r="1225" ht="15.75">
      <c r="G1225" s="191"/>
    </row>
    <row r="1226" ht="15.75">
      <c r="G1226" s="191"/>
    </row>
    <row r="1227" ht="15.75">
      <c r="G1227" s="191"/>
    </row>
    <row r="1228" ht="15.75">
      <c r="G1228" s="191"/>
    </row>
    <row r="1229" ht="15.75">
      <c r="G1229" s="191"/>
    </row>
    <row r="1230" ht="15.75">
      <c r="G1230" s="191"/>
    </row>
    <row r="1231" ht="15.75">
      <c r="G1231" s="191"/>
    </row>
    <row r="1232" ht="15.75">
      <c r="G1232" s="191"/>
    </row>
    <row r="1233" ht="15.75">
      <c r="G1233" s="191"/>
    </row>
    <row r="1234" ht="15.75">
      <c r="G1234" s="191"/>
    </row>
    <row r="1235" ht="15.75">
      <c r="G1235" s="191"/>
    </row>
    <row r="1236" ht="15.75">
      <c r="G1236" s="191"/>
    </row>
    <row r="1237" ht="15.75">
      <c r="G1237" s="191"/>
    </row>
    <row r="1238" ht="15.75">
      <c r="G1238" s="191"/>
    </row>
    <row r="1239" ht="15.75">
      <c r="G1239" s="191"/>
    </row>
    <row r="1240" ht="15.75">
      <c r="G1240" s="191"/>
    </row>
    <row r="1241" ht="15.75">
      <c r="G1241" s="191"/>
    </row>
    <row r="1242" ht="15.75">
      <c r="G1242" s="191"/>
    </row>
    <row r="1243" ht="15.75">
      <c r="G1243" s="191"/>
    </row>
    <row r="1244" ht="15.75">
      <c r="G1244" s="191"/>
    </row>
    <row r="1245" ht="15.75">
      <c r="G1245" s="191"/>
    </row>
    <row r="1246" ht="15.75">
      <c r="G1246" s="191"/>
    </row>
    <row r="1247" ht="15.75">
      <c r="G1247" s="191"/>
    </row>
    <row r="1248" ht="15.75">
      <c r="G1248" s="191"/>
    </row>
    <row r="1249" ht="15.75">
      <c r="G1249" s="191"/>
    </row>
    <row r="1250" ht="15.75">
      <c r="G1250" s="191"/>
    </row>
    <row r="1251" ht="15.75">
      <c r="G1251" s="191"/>
    </row>
    <row r="1252" ht="15.75">
      <c r="G1252" s="191"/>
    </row>
    <row r="1253" ht="15.75">
      <c r="G1253" s="191"/>
    </row>
    <row r="1254" ht="15.75">
      <c r="G1254" s="191"/>
    </row>
    <row r="1255" ht="15.75">
      <c r="G1255" s="191"/>
    </row>
    <row r="1256" ht="15.75">
      <c r="G1256" s="191"/>
    </row>
    <row r="1257" ht="15.75">
      <c r="G1257" s="191"/>
    </row>
    <row r="1258" ht="15.75">
      <c r="G1258" s="191"/>
    </row>
    <row r="1259" ht="15.75">
      <c r="G1259" s="191"/>
    </row>
    <row r="1260" ht="15.75">
      <c r="G1260" s="191"/>
    </row>
    <row r="1261" ht="15.75">
      <c r="G1261" s="191"/>
    </row>
    <row r="1262" ht="15.75">
      <c r="G1262" s="191"/>
    </row>
    <row r="1263" ht="15.75">
      <c r="G1263" s="191"/>
    </row>
    <row r="1264" ht="15.75">
      <c r="G1264" s="191"/>
    </row>
    <row r="1265" ht="15.75">
      <c r="G1265" s="191"/>
    </row>
    <row r="1266" ht="15.75">
      <c r="G1266" s="191"/>
    </row>
    <row r="1267" ht="15.75">
      <c r="G1267" s="191"/>
    </row>
    <row r="1268" ht="15.75">
      <c r="G1268" s="191"/>
    </row>
    <row r="1269" ht="15.75">
      <c r="G1269" s="191"/>
    </row>
    <row r="1270" ht="15.75">
      <c r="G1270" s="191"/>
    </row>
    <row r="1271" ht="15.75">
      <c r="G1271" s="191"/>
    </row>
    <row r="1272" ht="15.75">
      <c r="G1272" s="191"/>
    </row>
    <row r="1273" ht="15.75">
      <c r="G1273" s="191"/>
    </row>
    <row r="1274" ht="15.75">
      <c r="G1274" s="191"/>
    </row>
    <row r="1275" ht="15.75">
      <c r="G1275" s="191"/>
    </row>
    <row r="1276" ht="15.75">
      <c r="G1276" s="191"/>
    </row>
    <row r="1277" ht="15.75">
      <c r="G1277" s="191"/>
    </row>
    <row r="1278" ht="15.75">
      <c r="G1278" s="191"/>
    </row>
    <row r="1279" ht="15.75">
      <c r="G1279" s="191"/>
    </row>
    <row r="1280" ht="15.75">
      <c r="G1280" s="191"/>
    </row>
    <row r="1281" ht="15.75">
      <c r="G1281" s="191"/>
    </row>
    <row r="1282" ht="15.75">
      <c r="G1282" s="191"/>
    </row>
    <row r="1283" ht="15.75">
      <c r="G1283" s="191"/>
    </row>
    <row r="1284" ht="15.75">
      <c r="G1284" s="191"/>
    </row>
    <row r="1285" ht="15.75">
      <c r="G1285" s="191"/>
    </row>
    <row r="1286" ht="15.75">
      <c r="G1286" s="191"/>
    </row>
    <row r="1287" ht="15.75">
      <c r="G1287" s="191"/>
    </row>
    <row r="1288" ht="15.75">
      <c r="G1288" s="191"/>
    </row>
    <row r="1289" ht="15.75">
      <c r="G1289" s="191"/>
    </row>
    <row r="1290" ht="15.75">
      <c r="G1290" s="191"/>
    </row>
    <row r="1291" ht="15.75">
      <c r="G1291" s="191"/>
    </row>
    <row r="1292" ht="15.75">
      <c r="G1292" s="191"/>
    </row>
    <row r="1293" ht="15.75">
      <c r="G1293" s="191"/>
    </row>
    <row r="1294" ht="15.75">
      <c r="G1294" s="191"/>
    </row>
    <row r="1295" ht="15.75">
      <c r="G1295" s="191"/>
    </row>
    <row r="1296" ht="15.75">
      <c r="G1296" s="191"/>
    </row>
    <row r="1297" ht="15.75">
      <c r="G1297" s="191"/>
    </row>
    <row r="1298" ht="15.75">
      <c r="G1298" s="191"/>
    </row>
    <row r="1299" ht="15.75">
      <c r="G1299" s="191"/>
    </row>
    <row r="1300" ht="15.75">
      <c r="G1300" s="191"/>
    </row>
    <row r="1301" ht="15.75">
      <c r="G1301" s="191"/>
    </row>
    <row r="1302" ht="15.75">
      <c r="G1302" s="191"/>
    </row>
    <row r="1303" ht="15.75">
      <c r="G1303" s="191"/>
    </row>
    <row r="1304" ht="15.75">
      <c r="G1304" s="191"/>
    </row>
    <row r="1305" ht="15.75">
      <c r="G1305" s="191"/>
    </row>
    <row r="1306" ht="15.75">
      <c r="G1306" s="191"/>
    </row>
    <row r="1307" ht="15.75">
      <c r="G1307" s="191"/>
    </row>
    <row r="1308" ht="15.75">
      <c r="G1308" s="191"/>
    </row>
    <row r="1309" ht="15.75">
      <c r="G1309" s="191"/>
    </row>
    <row r="1310" ht="15.75">
      <c r="G1310" s="191"/>
    </row>
    <row r="1311" ht="15.75">
      <c r="G1311" s="191"/>
    </row>
    <row r="1312" ht="15.75">
      <c r="G1312" s="191"/>
    </row>
    <row r="1313" ht="15.75">
      <c r="G1313" s="191"/>
    </row>
    <row r="1314" ht="15.75">
      <c r="G1314" s="191"/>
    </row>
    <row r="1315" ht="15.75">
      <c r="G1315" s="191"/>
    </row>
    <row r="1316" ht="15.75">
      <c r="G1316" s="191"/>
    </row>
    <row r="1317" ht="15.75">
      <c r="G1317" s="191"/>
    </row>
    <row r="1318" ht="15.75">
      <c r="G1318" s="191"/>
    </row>
    <row r="1319" ht="15.75">
      <c r="G1319" s="191"/>
    </row>
    <row r="1320" ht="15.75">
      <c r="G1320" s="191"/>
    </row>
    <row r="1321" ht="15.75">
      <c r="G1321" s="191"/>
    </row>
    <row r="1322" ht="15.75">
      <c r="G1322" s="191"/>
    </row>
    <row r="1323" ht="15.75">
      <c r="G1323" s="191"/>
    </row>
    <row r="1324" ht="15.75">
      <c r="G1324" s="191"/>
    </row>
    <row r="1325" ht="15.75">
      <c r="G1325" s="191"/>
    </row>
    <row r="1326" ht="15.75">
      <c r="G1326" s="191"/>
    </row>
    <row r="1327" ht="15.75">
      <c r="G1327" s="191"/>
    </row>
    <row r="1328" ht="15.75">
      <c r="G1328" s="191"/>
    </row>
    <row r="1329" ht="15.75">
      <c r="G1329" s="191"/>
    </row>
    <row r="1330" ht="15.75">
      <c r="G1330" s="191"/>
    </row>
    <row r="1331" ht="15.75">
      <c r="G1331" s="191"/>
    </row>
    <row r="1332" ht="15.75">
      <c r="G1332" s="191"/>
    </row>
    <row r="1333" ht="15.75">
      <c r="G1333" s="191"/>
    </row>
    <row r="1334" ht="15.75">
      <c r="G1334" s="191"/>
    </row>
    <row r="1335" ht="15.75">
      <c r="G1335" s="191"/>
    </row>
    <row r="1336" ht="15.75">
      <c r="G1336" s="191"/>
    </row>
    <row r="1337" ht="15.75">
      <c r="G1337" s="191"/>
    </row>
    <row r="1338" ht="15.75">
      <c r="G1338" s="191"/>
    </row>
    <row r="1339" ht="15.75">
      <c r="G1339" s="191"/>
    </row>
    <row r="1340" ht="15.75">
      <c r="G1340" s="191"/>
    </row>
    <row r="1341" ht="15.75">
      <c r="G1341" s="191"/>
    </row>
    <row r="1342" ht="15.75">
      <c r="G1342" s="191"/>
    </row>
    <row r="1343" ht="15.75">
      <c r="G1343" s="191"/>
    </row>
    <row r="1344" ht="15.75">
      <c r="G1344" s="191"/>
    </row>
    <row r="1345" ht="15.75">
      <c r="G1345" s="191"/>
    </row>
    <row r="1346" ht="15.75">
      <c r="G1346" s="191"/>
    </row>
    <row r="1347" ht="15.75">
      <c r="G1347" s="191"/>
    </row>
    <row r="1348" ht="15.75">
      <c r="G1348" s="191"/>
    </row>
    <row r="1349" ht="15.75">
      <c r="G1349" s="191"/>
    </row>
    <row r="1350" ht="15.75">
      <c r="G1350" s="191"/>
    </row>
    <row r="1351" ht="15.75">
      <c r="G1351" s="191"/>
    </row>
    <row r="1352" ht="15.75">
      <c r="G1352" s="191"/>
    </row>
    <row r="1353" ht="15.75">
      <c r="G1353" s="191"/>
    </row>
    <row r="1354" ht="15.75">
      <c r="G1354" s="191"/>
    </row>
    <row r="1355" ht="15.75">
      <c r="G1355" s="191"/>
    </row>
    <row r="1356" ht="15.75">
      <c r="G1356" s="191"/>
    </row>
    <row r="1357" ht="15.75">
      <c r="G1357" s="191"/>
    </row>
    <row r="1358" ht="15.75">
      <c r="G1358" s="191"/>
    </row>
    <row r="1359" ht="15.75">
      <c r="G1359" s="191"/>
    </row>
    <row r="1360" ht="15.75">
      <c r="G1360" s="191"/>
    </row>
    <row r="1361" ht="15.75">
      <c r="G1361" s="191"/>
    </row>
    <row r="1362" ht="15.75">
      <c r="G1362" s="191"/>
    </row>
    <row r="1363" ht="15.75">
      <c r="G1363" s="191"/>
    </row>
    <row r="1364" ht="15.75">
      <c r="G1364" s="191"/>
    </row>
    <row r="1365" ht="15.75">
      <c r="G1365" s="191"/>
    </row>
    <row r="1366" ht="15.75">
      <c r="G1366" s="191"/>
    </row>
    <row r="1367" ht="15.75">
      <c r="G1367" s="191"/>
    </row>
    <row r="1368" ht="15.75">
      <c r="G1368" s="191"/>
    </row>
    <row r="1369" ht="15.75">
      <c r="G1369" s="191"/>
    </row>
    <row r="1370" ht="15.75">
      <c r="G1370" s="191"/>
    </row>
    <row r="1371" ht="15.75">
      <c r="G1371" s="191"/>
    </row>
    <row r="1372" ht="15.75">
      <c r="G1372" s="191"/>
    </row>
    <row r="1373" ht="15.75">
      <c r="G1373" s="191"/>
    </row>
    <row r="1374" ht="15.75">
      <c r="G1374" s="191"/>
    </row>
    <row r="1375" ht="15.75">
      <c r="G1375" s="191"/>
    </row>
    <row r="1376" ht="15.75">
      <c r="G1376" s="191"/>
    </row>
    <row r="1377" ht="15.75">
      <c r="G1377" s="191"/>
    </row>
    <row r="1378" ht="15.75">
      <c r="G1378" s="191"/>
    </row>
    <row r="1379" ht="15.75">
      <c r="G1379" s="191"/>
    </row>
    <row r="1380" ht="15.75">
      <c r="G1380" s="191"/>
    </row>
    <row r="1381" ht="15.75">
      <c r="G1381" s="191"/>
    </row>
    <row r="1382" ht="15.75">
      <c r="G1382" s="191"/>
    </row>
    <row r="1383" ht="15.75">
      <c r="G1383" s="191"/>
    </row>
    <row r="1384" ht="15.75">
      <c r="G1384" s="191"/>
    </row>
    <row r="1385" ht="15.75">
      <c r="G1385" s="191"/>
    </row>
    <row r="1386" ht="15.75">
      <c r="G1386" s="191"/>
    </row>
    <row r="1387" ht="15.75">
      <c r="G1387" s="191"/>
    </row>
    <row r="1388" ht="15.75">
      <c r="G1388" s="191"/>
    </row>
    <row r="1389" ht="15.75">
      <c r="G1389" s="191"/>
    </row>
    <row r="1390" ht="15.75">
      <c r="G1390" s="191"/>
    </row>
    <row r="1391" ht="15.75">
      <c r="G1391" s="191"/>
    </row>
    <row r="1392" ht="15.75">
      <c r="G1392" s="191"/>
    </row>
    <row r="1393" ht="15.75">
      <c r="G1393" s="191"/>
    </row>
    <row r="1394" ht="15.75">
      <c r="G1394" s="191"/>
    </row>
    <row r="1395" ht="15.75">
      <c r="G1395" s="191"/>
    </row>
    <row r="1396" ht="15.75">
      <c r="G1396" s="191"/>
    </row>
    <row r="1397" ht="15.75">
      <c r="G1397" s="191"/>
    </row>
    <row r="1398" ht="15.75">
      <c r="G1398" s="191"/>
    </row>
    <row r="1399" ht="15.75">
      <c r="G1399" s="191"/>
    </row>
    <row r="1400" ht="15.75">
      <c r="G1400" s="191"/>
    </row>
    <row r="1401" ht="15.75">
      <c r="G1401" s="191"/>
    </row>
    <row r="1402" ht="15.75">
      <c r="G1402" s="191"/>
    </row>
    <row r="1403" ht="15.75">
      <c r="G1403" s="191"/>
    </row>
    <row r="1404" ht="15.75">
      <c r="G1404" s="191"/>
    </row>
    <row r="1405" ht="15.75">
      <c r="G1405" s="191"/>
    </row>
    <row r="1406" ht="15.75">
      <c r="G1406" s="191"/>
    </row>
    <row r="1407" ht="15.75">
      <c r="G1407" s="191"/>
    </row>
    <row r="1408" ht="15.75">
      <c r="G1408" s="191"/>
    </row>
    <row r="1409" ht="15.75">
      <c r="G1409" s="191"/>
    </row>
    <row r="1410" ht="15.75">
      <c r="G1410" s="191"/>
    </row>
    <row r="1411" ht="15.75">
      <c r="G1411" s="191"/>
    </row>
    <row r="1412" ht="15.75">
      <c r="G1412" s="191"/>
    </row>
    <row r="1413" ht="15.75">
      <c r="G1413" s="191"/>
    </row>
    <row r="1414" ht="15.75">
      <c r="G1414" s="191"/>
    </row>
    <row r="1415" ht="15.75">
      <c r="G1415" s="191"/>
    </row>
    <row r="1416" ht="15.75">
      <c r="G1416" s="191"/>
    </row>
    <row r="1417" ht="15.75">
      <c r="G1417" s="191"/>
    </row>
    <row r="1418" ht="15.75">
      <c r="G1418" s="191"/>
    </row>
    <row r="1419" ht="15.75">
      <c r="G1419" s="191"/>
    </row>
    <row r="1420" ht="15.75">
      <c r="G1420" s="191"/>
    </row>
    <row r="1421" ht="15.75">
      <c r="G1421" s="191"/>
    </row>
    <row r="1422" ht="15.75">
      <c r="G1422" s="191"/>
    </row>
    <row r="1423" ht="15.75">
      <c r="G1423" s="191"/>
    </row>
    <row r="1424" ht="15.75">
      <c r="G1424" s="191"/>
    </row>
    <row r="1425" ht="15.75">
      <c r="G1425" s="191"/>
    </row>
    <row r="1426" ht="15.75">
      <c r="G1426" s="191"/>
    </row>
    <row r="1427" ht="15.75">
      <c r="G1427" s="191"/>
    </row>
    <row r="1428" ht="15.75">
      <c r="G1428" s="191"/>
    </row>
    <row r="1429" ht="15.75">
      <c r="G1429" s="191"/>
    </row>
    <row r="1430" ht="15.75">
      <c r="G1430" s="191"/>
    </row>
    <row r="1431" ht="15.75">
      <c r="G1431" s="191"/>
    </row>
    <row r="1432" ht="15.75">
      <c r="G1432" s="191"/>
    </row>
    <row r="1433" ht="15.75">
      <c r="G1433" s="191"/>
    </row>
    <row r="1434" ht="15.75">
      <c r="G1434" s="191"/>
    </row>
    <row r="1435" ht="15.75">
      <c r="G1435" s="191"/>
    </row>
    <row r="1436" ht="15.75">
      <c r="G1436" s="191"/>
    </row>
    <row r="1437" ht="15.75">
      <c r="G1437" s="191"/>
    </row>
    <row r="1438" ht="15.75">
      <c r="G1438" s="191"/>
    </row>
    <row r="1439" ht="15.75">
      <c r="G1439" s="191"/>
    </row>
    <row r="1440" ht="15.75">
      <c r="G1440" s="191"/>
    </row>
    <row r="1441" ht="15.75">
      <c r="G1441" s="191"/>
    </row>
    <row r="1442" ht="15.75">
      <c r="G1442" s="191"/>
    </row>
    <row r="1443" ht="15.75">
      <c r="G1443" s="191"/>
    </row>
    <row r="1444" ht="15.75">
      <c r="G1444" s="191"/>
    </row>
    <row r="1445" ht="15.75">
      <c r="G1445" s="191"/>
    </row>
    <row r="1446" ht="15.75">
      <c r="G1446" s="191"/>
    </row>
    <row r="1447" ht="15.75">
      <c r="G1447" s="191"/>
    </row>
    <row r="1448" ht="15.75">
      <c r="G1448" s="191"/>
    </row>
    <row r="1449" ht="15.75">
      <c r="G1449" s="191"/>
    </row>
    <row r="1450" ht="15.75">
      <c r="G1450" s="191"/>
    </row>
    <row r="1451" ht="15.75">
      <c r="G1451" s="191"/>
    </row>
    <row r="1452" ht="15.75">
      <c r="G1452" s="191"/>
    </row>
    <row r="1453" ht="15.75">
      <c r="G1453" s="191"/>
    </row>
    <row r="1454" ht="15.75">
      <c r="G1454" s="191"/>
    </row>
    <row r="1455" ht="15.75">
      <c r="G1455" s="191"/>
    </row>
    <row r="1456" ht="15.75">
      <c r="G1456" s="191"/>
    </row>
    <row r="1457" ht="15.75">
      <c r="G1457" s="191"/>
    </row>
    <row r="1458" ht="15.75">
      <c r="G1458" s="191"/>
    </row>
    <row r="1459" ht="15.75">
      <c r="G1459" s="191"/>
    </row>
    <row r="1460" ht="15.75">
      <c r="G1460" s="191"/>
    </row>
    <row r="1461" ht="15.75">
      <c r="G1461" s="191"/>
    </row>
    <row r="1462" ht="15.75">
      <c r="G1462" s="191"/>
    </row>
    <row r="1463" ht="15.75">
      <c r="G1463" s="191"/>
    </row>
    <row r="1464" ht="15.75">
      <c r="G1464" s="191"/>
    </row>
    <row r="1465" ht="15.75">
      <c r="G1465" s="191"/>
    </row>
    <row r="1466" ht="15.75">
      <c r="G1466" s="191"/>
    </row>
    <row r="1467" ht="15.75">
      <c r="G1467" s="191"/>
    </row>
    <row r="1468" ht="15.75">
      <c r="G1468" s="191"/>
    </row>
    <row r="1469" ht="15.75">
      <c r="G1469" s="191"/>
    </row>
    <row r="1470" ht="15.75">
      <c r="G1470" s="191"/>
    </row>
    <row r="1471" ht="15.75">
      <c r="G1471" s="191"/>
    </row>
    <row r="1472" ht="15.75">
      <c r="G1472" s="191"/>
    </row>
    <row r="1473" ht="15.75">
      <c r="G1473" s="191"/>
    </row>
    <row r="1474" ht="15.75">
      <c r="G1474" s="191"/>
    </row>
    <row r="1475" ht="15.75">
      <c r="G1475" s="191"/>
    </row>
    <row r="1476" ht="15.75">
      <c r="G1476" s="191"/>
    </row>
    <row r="1477" ht="15.75">
      <c r="G1477" s="191"/>
    </row>
    <row r="1478" ht="15.75">
      <c r="G1478" s="191"/>
    </row>
    <row r="1479" ht="15.75">
      <c r="G1479" s="191"/>
    </row>
    <row r="1480" ht="15.75">
      <c r="G1480" s="191"/>
    </row>
    <row r="1481" ht="15.75">
      <c r="G1481" s="191"/>
    </row>
    <row r="1482" ht="15.75">
      <c r="G1482" s="191"/>
    </row>
    <row r="1483" ht="15.75">
      <c r="G1483" s="191"/>
    </row>
    <row r="1484" ht="15.75">
      <c r="G1484" s="191"/>
    </row>
    <row r="1485" ht="15.75">
      <c r="G1485" s="191"/>
    </row>
    <row r="1486" ht="15.75">
      <c r="G1486" s="191"/>
    </row>
    <row r="1487" ht="15.75">
      <c r="G1487" s="191"/>
    </row>
    <row r="1488" ht="15.75">
      <c r="G1488" s="191"/>
    </row>
    <row r="1489" ht="15.75">
      <c r="G1489" s="191"/>
    </row>
    <row r="1490" ht="15.75">
      <c r="G1490" s="191"/>
    </row>
    <row r="1491" ht="15.75">
      <c r="G1491" s="191"/>
    </row>
    <row r="1492" ht="15.75">
      <c r="G1492" s="191"/>
    </row>
    <row r="1493" ht="15.75">
      <c r="G1493" s="191"/>
    </row>
    <row r="1494" ht="15.75">
      <c r="G1494" s="191"/>
    </row>
    <row r="1495" ht="15.75">
      <c r="G1495" s="191"/>
    </row>
    <row r="1496" ht="15.75">
      <c r="G1496" s="191"/>
    </row>
    <row r="1497" ht="15.75">
      <c r="G1497" s="191"/>
    </row>
    <row r="1498" ht="15.75">
      <c r="G1498" s="191"/>
    </row>
    <row r="1499" ht="15.75">
      <c r="G1499" s="191"/>
    </row>
    <row r="1500" ht="15.75">
      <c r="G1500" s="191"/>
    </row>
    <row r="1501" ht="15.75">
      <c r="G1501" s="191"/>
    </row>
    <row r="1502" ht="15.75">
      <c r="G1502" s="191"/>
    </row>
    <row r="1503" ht="15.75">
      <c r="G1503" s="191"/>
    </row>
    <row r="1504" ht="15.75">
      <c r="G1504" s="191"/>
    </row>
    <row r="1505" ht="15.75">
      <c r="G1505" s="191"/>
    </row>
    <row r="1506" ht="15.75">
      <c r="G1506" s="191"/>
    </row>
    <row r="1507" ht="15.75">
      <c r="G1507" s="191"/>
    </row>
    <row r="1508" ht="15.75">
      <c r="G1508" s="191"/>
    </row>
    <row r="1509" ht="15.75">
      <c r="G1509" s="191"/>
    </row>
    <row r="1510" ht="15.75">
      <c r="G1510" s="191"/>
    </row>
    <row r="1511" ht="15.75">
      <c r="G1511" s="191"/>
    </row>
    <row r="1512" ht="15.75">
      <c r="G1512" s="191"/>
    </row>
    <row r="1513" ht="15.75">
      <c r="G1513" s="191"/>
    </row>
    <row r="1514" ht="15.75">
      <c r="G1514" s="191"/>
    </row>
    <row r="1515" ht="15.75">
      <c r="G1515" s="191"/>
    </row>
    <row r="1516" ht="15.75">
      <c r="G1516" s="191"/>
    </row>
    <row r="1517" ht="15.75">
      <c r="G1517" s="191"/>
    </row>
    <row r="1518" ht="15.75">
      <c r="G1518" s="191"/>
    </row>
    <row r="1519" ht="15.75">
      <c r="G1519" s="191"/>
    </row>
    <row r="1520" ht="15.75">
      <c r="G1520" s="191"/>
    </row>
    <row r="1521" ht="15.75">
      <c r="G1521" s="191"/>
    </row>
    <row r="1522" ht="15.75">
      <c r="G1522" s="191"/>
    </row>
    <row r="1523" ht="15.75">
      <c r="G1523" s="191"/>
    </row>
    <row r="1524" ht="15.75">
      <c r="G1524" s="191"/>
    </row>
    <row r="1525" ht="15.75">
      <c r="G1525" s="191"/>
    </row>
    <row r="1526" ht="15.75">
      <c r="G1526" s="191"/>
    </row>
    <row r="1527" ht="15.75">
      <c r="G1527" s="191"/>
    </row>
    <row r="1528" ht="15.75">
      <c r="G1528" s="191"/>
    </row>
    <row r="1529" ht="15.75">
      <c r="G1529" s="191"/>
    </row>
    <row r="1530" ht="15.75">
      <c r="G1530" s="191"/>
    </row>
    <row r="1531" ht="15.75">
      <c r="G1531" s="191"/>
    </row>
    <row r="1532" ht="15.75">
      <c r="G1532" s="191"/>
    </row>
    <row r="1533" ht="15.75">
      <c r="G1533" s="191"/>
    </row>
    <row r="1534" ht="15.75">
      <c r="G1534" s="191"/>
    </row>
    <row r="1535" ht="15.75">
      <c r="G1535" s="191"/>
    </row>
    <row r="1536" ht="15.75">
      <c r="G1536" s="191"/>
    </row>
    <row r="1537" ht="15.75">
      <c r="G1537" s="191"/>
    </row>
    <row r="1538" ht="15.75">
      <c r="G1538" s="191"/>
    </row>
    <row r="1539" ht="15.75">
      <c r="G1539" s="191"/>
    </row>
    <row r="1540" ht="15.75">
      <c r="G1540" s="191"/>
    </row>
    <row r="1541" ht="15.75">
      <c r="G1541" s="191"/>
    </row>
    <row r="1542" ht="15.75">
      <c r="G1542" s="191"/>
    </row>
    <row r="1543" ht="15.75">
      <c r="G1543" s="191"/>
    </row>
    <row r="1544" ht="15.75">
      <c r="G1544" s="191"/>
    </row>
    <row r="1545" ht="15.75">
      <c r="G1545" s="191"/>
    </row>
    <row r="1546" ht="15.75">
      <c r="G1546" s="191"/>
    </row>
    <row r="1547" ht="15.75">
      <c r="G1547" s="191"/>
    </row>
    <row r="1548" ht="15.75">
      <c r="G1548" s="191"/>
    </row>
    <row r="1549" ht="15.75">
      <c r="G1549" s="191"/>
    </row>
    <row r="1550" ht="15.75">
      <c r="G1550" s="191"/>
    </row>
    <row r="1551" ht="15.75">
      <c r="G1551" s="191"/>
    </row>
    <row r="1552" ht="15.75">
      <c r="G1552" s="191"/>
    </row>
    <row r="1553" ht="15.75">
      <c r="G1553" s="191"/>
    </row>
    <row r="1554" ht="15.75">
      <c r="G1554" s="191"/>
    </row>
    <row r="1555" ht="15.75">
      <c r="G1555" s="191"/>
    </row>
    <row r="1556" ht="15.75">
      <c r="G1556" s="191"/>
    </row>
    <row r="1557" ht="15.75">
      <c r="G1557" s="191"/>
    </row>
    <row r="1558" ht="15.75">
      <c r="G1558" s="191"/>
    </row>
    <row r="1559" ht="15.75">
      <c r="G1559" s="191"/>
    </row>
    <row r="1560" ht="15.75">
      <c r="G1560" s="191"/>
    </row>
    <row r="1561" ht="15.75">
      <c r="G1561" s="191"/>
    </row>
    <row r="1562" ht="15.75">
      <c r="G1562" s="191"/>
    </row>
    <row r="1563" ht="15.75">
      <c r="G1563" s="191"/>
    </row>
    <row r="1564" ht="15.75">
      <c r="G1564" s="191"/>
    </row>
    <row r="1565" ht="15.75">
      <c r="G1565" s="191"/>
    </row>
    <row r="1566" ht="15.75">
      <c r="G1566" s="191"/>
    </row>
    <row r="1567" ht="15.75">
      <c r="G1567" s="191"/>
    </row>
    <row r="1568" ht="15.75">
      <c r="G1568" s="191"/>
    </row>
    <row r="1569" ht="15.75">
      <c r="G1569" s="191"/>
    </row>
    <row r="1570" ht="15.75">
      <c r="G1570" s="191"/>
    </row>
    <row r="1571" ht="15.75">
      <c r="G1571" s="191"/>
    </row>
    <row r="1572" ht="15.75">
      <c r="G1572" s="191"/>
    </row>
    <row r="1573" ht="15.75">
      <c r="G1573" s="191"/>
    </row>
    <row r="1574" ht="15.75">
      <c r="G1574" s="191"/>
    </row>
    <row r="1575" ht="15.75">
      <c r="G1575" s="191"/>
    </row>
    <row r="1576" ht="15.75">
      <c r="G1576" s="191"/>
    </row>
    <row r="1577" ht="15.75">
      <c r="G1577" s="191"/>
    </row>
    <row r="1578" ht="15.75">
      <c r="G1578" s="191"/>
    </row>
    <row r="1579" ht="15.75">
      <c r="G1579" s="191"/>
    </row>
    <row r="1580" ht="15.75">
      <c r="G1580" s="191"/>
    </row>
    <row r="1581" ht="15.75">
      <c r="G1581" s="191"/>
    </row>
    <row r="1582" ht="15.75">
      <c r="G1582" s="191"/>
    </row>
    <row r="1583" ht="15.75">
      <c r="G1583" s="191"/>
    </row>
    <row r="1584" ht="15.75">
      <c r="G1584" s="191"/>
    </row>
    <row r="1585" ht="15.75">
      <c r="G1585" s="191"/>
    </row>
    <row r="1586" ht="15.75">
      <c r="G1586" s="191"/>
    </row>
    <row r="1587" ht="15.75">
      <c r="G1587" s="191"/>
    </row>
    <row r="1588" ht="15.75">
      <c r="G1588" s="191"/>
    </row>
    <row r="1589" ht="15.75">
      <c r="G1589" s="191"/>
    </row>
    <row r="1590" ht="15.75">
      <c r="G1590" s="191"/>
    </row>
    <row r="1591" ht="15.75">
      <c r="G1591" s="191"/>
    </row>
    <row r="1592" ht="15.75">
      <c r="G1592" s="191"/>
    </row>
    <row r="1593" ht="15.75">
      <c r="G1593" s="191"/>
    </row>
    <row r="1594" ht="15.75">
      <c r="G1594" s="191"/>
    </row>
    <row r="1595" ht="15.75">
      <c r="G1595" s="191"/>
    </row>
    <row r="1596" ht="15.75">
      <c r="G1596" s="191"/>
    </row>
    <row r="1597" ht="15.75">
      <c r="G1597" s="191"/>
    </row>
    <row r="1598" ht="15.75">
      <c r="G1598" s="191"/>
    </row>
    <row r="1599" ht="15.75">
      <c r="G1599" s="191"/>
    </row>
    <row r="1600" ht="15.75">
      <c r="G1600" s="191"/>
    </row>
    <row r="1601" ht="15.75">
      <c r="G1601" s="191"/>
    </row>
    <row r="1602" ht="15.75">
      <c r="G1602" s="191"/>
    </row>
    <row r="1603" ht="15.75">
      <c r="G1603" s="191"/>
    </row>
    <row r="1604" ht="15.75">
      <c r="G1604" s="191"/>
    </row>
    <row r="1605" ht="15.75">
      <c r="G1605" s="191"/>
    </row>
    <row r="1606" ht="15.75">
      <c r="G1606" s="191"/>
    </row>
    <row r="1607" ht="15.75">
      <c r="G1607" s="191"/>
    </row>
    <row r="1608" ht="15.75">
      <c r="G1608" s="191"/>
    </row>
    <row r="1609" ht="15.75">
      <c r="G1609" s="191"/>
    </row>
    <row r="1610" ht="15.75">
      <c r="G1610" s="191"/>
    </row>
    <row r="1611" ht="15.75">
      <c r="G1611" s="191"/>
    </row>
    <row r="1612" ht="15.75">
      <c r="G1612" s="191"/>
    </row>
    <row r="1613" ht="15.75">
      <c r="G1613" s="191"/>
    </row>
    <row r="1614" ht="15.75">
      <c r="G1614" s="191"/>
    </row>
    <row r="1615" ht="15.75">
      <c r="G1615" s="191"/>
    </row>
    <row r="1616" ht="15.75">
      <c r="G1616" s="191"/>
    </row>
    <row r="1617" ht="15.75">
      <c r="G1617" s="191"/>
    </row>
    <row r="1618" ht="15.75">
      <c r="G1618" s="191"/>
    </row>
    <row r="1619" ht="15.75">
      <c r="G1619" s="191"/>
    </row>
    <row r="1620" ht="15.75">
      <c r="G1620" s="191"/>
    </row>
    <row r="1621" ht="15.75">
      <c r="G1621" s="191"/>
    </row>
    <row r="1622" ht="15.75">
      <c r="G1622" s="191"/>
    </row>
    <row r="1623" ht="15.75">
      <c r="G1623" s="191"/>
    </row>
    <row r="1624" ht="15.75">
      <c r="G1624" s="191"/>
    </row>
    <row r="1625" ht="15.75">
      <c r="G1625" s="191"/>
    </row>
    <row r="1626" ht="15.75">
      <c r="G1626" s="191"/>
    </row>
    <row r="1627" ht="15.75">
      <c r="G1627" s="191"/>
    </row>
    <row r="1628" ht="15.75">
      <c r="G1628" s="191"/>
    </row>
    <row r="1629" ht="15.75">
      <c r="G1629" s="191"/>
    </row>
    <row r="1630" ht="15.75">
      <c r="G1630" s="191"/>
    </row>
    <row r="1631" ht="15.75">
      <c r="G1631" s="191"/>
    </row>
    <row r="1632" ht="15.75">
      <c r="G1632" s="191"/>
    </row>
    <row r="1633" ht="15.75">
      <c r="G1633" s="191"/>
    </row>
    <row r="1634" ht="15.75">
      <c r="G1634" s="191"/>
    </row>
    <row r="1635" ht="15.75">
      <c r="G1635" s="191"/>
    </row>
    <row r="1636" ht="15.75">
      <c r="G1636" s="191"/>
    </row>
    <row r="1637" ht="15.75">
      <c r="G1637" s="191"/>
    </row>
    <row r="1638" ht="15.75">
      <c r="G1638" s="191"/>
    </row>
    <row r="1639" ht="15.75">
      <c r="G1639" s="191"/>
    </row>
    <row r="1640" ht="15.75">
      <c r="G1640" s="191"/>
    </row>
    <row r="1641" ht="15.75">
      <c r="G1641" s="191"/>
    </row>
    <row r="1642" ht="15.75">
      <c r="G1642" s="191"/>
    </row>
    <row r="1643" ht="15.75">
      <c r="G1643" s="191"/>
    </row>
    <row r="1644" ht="15.75">
      <c r="G1644" s="191"/>
    </row>
    <row r="1645" ht="15.75">
      <c r="G1645" s="191"/>
    </row>
    <row r="1646" ht="15.75">
      <c r="G1646" s="191"/>
    </row>
    <row r="1647" ht="15.75">
      <c r="G1647" s="191"/>
    </row>
    <row r="1648" ht="15.75">
      <c r="G1648" s="191"/>
    </row>
    <row r="1649" ht="15.75">
      <c r="G1649" s="191"/>
    </row>
    <row r="1650" ht="15.75">
      <c r="G1650" s="191"/>
    </row>
    <row r="1651" ht="15.75">
      <c r="G1651" s="191"/>
    </row>
    <row r="1652" ht="15.75">
      <c r="G1652" s="191"/>
    </row>
    <row r="1653" ht="15.75">
      <c r="G1653" s="191"/>
    </row>
    <row r="1654" ht="15.75">
      <c r="G1654" s="191"/>
    </row>
    <row r="1655" ht="15.75">
      <c r="G1655" s="191"/>
    </row>
    <row r="1656" ht="15.75">
      <c r="G1656" s="191"/>
    </row>
    <row r="1657" ht="15.75">
      <c r="G1657" s="191"/>
    </row>
    <row r="1658" ht="15.75">
      <c r="G1658" s="191"/>
    </row>
    <row r="1659" ht="15.75">
      <c r="G1659" s="191"/>
    </row>
    <row r="1660" ht="15.75">
      <c r="G1660" s="191"/>
    </row>
    <row r="1661" ht="15.75">
      <c r="G1661" s="191"/>
    </row>
    <row r="1662" ht="15.75">
      <c r="G1662" s="191"/>
    </row>
    <row r="1663" ht="15.75">
      <c r="G1663" s="191"/>
    </row>
    <row r="1664" ht="15.75">
      <c r="G1664" s="191"/>
    </row>
    <row r="1665" ht="15.75">
      <c r="G1665" s="191"/>
    </row>
    <row r="1666" ht="15.75">
      <c r="G1666" s="191"/>
    </row>
    <row r="1667" ht="15.75">
      <c r="G1667" s="191"/>
    </row>
    <row r="1668" ht="15.75">
      <c r="G1668" s="191"/>
    </row>
    <row r="1669" ht="15.75">
      <c r="G1669" s="191"/>
    </row>
    <row r="1670" ht="15.75">
      <c r="G1670" s="191"/>
    </row>
    <row r="1671" ht="15.75">
      <c r="G1671" s="191"/>
    </row>
    <row r="1672" ht="15.75">
      <c r="G1672" s="191"/>
    </row>
    <row r="1673" ht="15.75">
      <c r="G1673" s="191"/>
    </row>
    <row r="1674" ht="15.75">
      <c r="G1674" s="191"/>
    </row>
    <row r="1675" ht="15.75">
      <c r="G1675" s="191"/>
    </row>
    <row r="1676" ht="15.75">
      <c r="G1676" s="191"/>
    </row>
    <row r="1677" ht="15.75">
      <c r="G1677" s="191"/>
    </row>
    <row r="1678" ht="15.75">
      <c r="G1678" s="191"/>
    </row>
    <row r="1679" ht="15.75">
      <c r="G1679" s="191"/>
    </row>
    <row r="1680" ht="15.75">
      <c r="G1680" s="191"/>
    </row>
    <row r="1681" ht="15.75">
      <c r="G1681" s="191"/>
    </row>
    <row r="1682" ht="15.75">
      <c r="G1682" s="191"/>
    </row>
    <row r="1683" ht="15.75">
      <c r="G1683" s="191"/>
    </row>
    <row r="1684" ht="15.75">
      <c r="G1684" s="191"/>
    </row>
    <row r="1685" ht="15.75">
      <c r="G1685" s="191"/>
    </row>
    <row r="1686" ht="15.75">
      <c r="G1686" s="191"/>
    </row>
    <row r="1687" ht="15.75">
      <c r="G1687" s="191"/>
    </row>
    <row r="1688" ht="15.75">
      <c r="G1688" s="191"/>
    </row>
    <row r="1689" ht="15.75">
      <c r="G1689" s="191"/>
    </row>
    <row r="1690" ht="15.75">
      <c r="G1690" s="191"/>
    </row>
    <row r="1691" ht="15.75">
      <c r="G1691" s="191"/>
    </row>
    <row r="1692" ht="15.75">
      <c r="G1692" s="191"/>
    </row>
    <row r="1693" ht="15.75">
      <c r="G1693" s="191"/>
    </row>
    <row r="1694" ht="15.75">
      <c r="G1694" s="191"/>
    </row>
    <row r="1695" ht="15.75">
      <c r="G1695" s="191"/>
    </row>
    <row r="1696" ht="15.75">
      <c r="G1696" s="191"/>
    </row>
    <row r="1697" ht="15.75">
      <c r="G1697" s="191"/>
    </row>
    <row r="1698" ht="15.75">
      <c r="G1698" s="191"/>
    </row>
    <row r="1699" ht="15.75">
      <c r="G1699" s="191"/>
    </row>
    <row r="1700" ht="15.75">
      <c r="G1700" s="191"/>
    </row>
    <row r="1701" ht="15.75">
      <c r="G1701" s="191"/>
    </row>
    <row r="1702" ht="15.75">
      <c r="G1702" s="191"/>
    </row>
    <row r="1703" ht="15.75">
      <c r="G1703" s="191"/>
    </row>
    <row r="1704" ht="15.75">
      <c r="G1704" s="191"/>
    </row>
    <row r="1705" ht="15.75">
      <c r="G1705" s="191"/>
    </row>
    <row r="1706" ht="15.75">
      <c r="G1706" s="191"/>
    </row>
    <row r="1707" ht="15.75">
      <c r="G1707" s="191"/>
    </row>
    <row r="1708" ht="15.75">
      <c r="G1708" s="191"/>
    </row>
    <row r="1709" ht="15.75">
      <c r="G1709" s="191"/>
    </row>
    <row r="1710" ht="15.75">
      <c r="G1710" s="191"/>
    </row>
    <row r="1711" ht="15.75">
      <c r="G1711" s="191"/>
    </row>
    <row r="1712" ht="15.75">
      <c r="G1712" s="191"/>
    </row>
    <row r="1713" ht="15.75">
      <c r="G1713" s="191"/>
    </row>
    <row r="1714" ht="15.75">
      <c r="G1714" s="191"/>
    </row>
    <row r="1715" ht="15.75">
      <c r="G1715" s="191"/>
    </row>
    <row r="1716" ht="15.75">
      <c r="G1716" s="191"/>
    </row>
    <row r="1717" ht="15.75">
      <c r="G1717" s="191"/>
    </row>
    <row r="1718" ht="15.75">
      <c r="G1718" s="191"/>
    </row>
    <row r="1719" ht="15.75">
      <c r="G1719" s="191"/>
    </row>
    <row r="1720" ht="15.75">
      <c r="G1720" s="191"/>
    </row>
    <row r="1721" ht="15.75">
      <c r="G1721" s="191"/>
    </row>
    <row r="1722" ht="15.75">
      <c r="G1722" s="191"/>
    </row>
    <row r="1723" ht="15.75">
      <c r="G1723" s="191"/>
    </row>
    <row r="1724" ht="15.75">
      <c r="G1724" s="191"/>
    </row>
    <row r="1725" ht="15.75">
      <c r="G1725" s="191"/>
    </row>
    <row r="1726" ht="15.75">
      <c r="G1726" s="191"/>
    </row>
    <row r="1727" ht="15.75">
      <c r="G1727" s="191"/>
    </row>
    <row r="1728" ht="15.75">
      <c r="G1728" s="191"/>
    </row>
    <row r="1729" ht="15.75">
      <c r="G1729" s="191"/>
    </row>
    <row r="1730" ht="15.75">
      <c r="G1730" s="191"/>
    </row>
    <row r="1731" ht="15.75">
      <c r="G1731" s="191"/>
    </row>
    <row r="1732" ht="15.75">
      <c r="G1732" s="191"/>
    </row>
    <row r="1733" ht="15.75">
      <c r="G1733" s="191"/>
    </row>
    <row r="1734" ht="15.75">
      <c r="G1734" s="191"/>
    </row>
    <row r="1735" ht="15.75">
      <c r="G1735" s="191"/>
    </row>
    <row r="1736" ht="15.75">
      <c r="G1736" s="191"/>
    </row>
    <row r="1737" ht="15.75">
      <c r="G1737" s="191"/>
    </row>
    <row r="1738" ht="15.75">
      <c r="G1738" s="191"/>
    </row>
    <row r="1739" ht="15.75">
      <c r="G1739" s="191"/>
    </row>
    <row r="1740" ht="15.75">
      <c r="G1740" s="191"/>
    </row>
    <row r="1741" ht="15.75">
      <c r="G1741" s="191"/>
    </row>
    <row r="1742" ht="15.75">
      <c r="G1742" s="191"/>
    </row>
    <row r="1743" ht="15.75">
      <c r="G1743" s="191"/>
    </row>
    <row r="1744" ht="15.75">
      <c r="G1744" s="191"/>
    </row>
    <row r="1745" ht="15.75">
      <c r="G1745" s="191"/>
    </row>
    <row r="1746" ht="15.75">
      <c r="G1746" s="191"/>
    </row>
    <row r="1747" ht="15.75">
      <c r="G1747" s="191"/>
    </row>
    <row r="1748" ht="15.75">
      <c r="G1748" s="191"/>
    </row>
    <row r="1749" ht="15.75">
      <c r="G1749" s="191"/>
    </row>
    <row r="1750" ht="15.75">
      <c r="G1750" s="191"/>
    </row>
    <row r="1751" ht="15.75">
      <c r="G1751" s="191"/>
    </row>
    <row r="1752" ht="15.75">
      <c r="G1752" s="191"/>
    </row>
    <row r="1753" ht="15.75">
      <c r="G1753" s="191"/>
    </row>
    <row r="1754" ht="15.75">
      <c r="G1754" s="191"/>
    </row>
    <row r="1755" ht="15.75">
      <c r="G1755" s="191"/>
    </row>
    <row r="1756" ht="15.75">
      <c r="G1756" s="191"/>
    </row>
    <row r="1757" ht="15.75">
      <c r="G1757" s="191"/>
    </row>
    <row r="1758" ht="15.75">
      <c r="G1758" s="191"/>
    </row>
    <row r="1759" ht="15.75">
      <c r="G1759" s="191"/>
    </row>
    <row r="1760" ht="15.75">
      <c r="G1760" s="191"/>
    </row>
    <row r="1761" ht="15.75">
      <c r="G1761" s="191"/>
    </row>
    <row r="1762" ht="15.75">
      <c r="G1762" s="191"/>
    </row>
    <row r="1763" ht="15.75">
      <c r="G1763" s="191"/>
    </row>
    <row r="1764" ht="15.75">
      <c r="G1764" s="191"/>
    </row>
    <row r="1765" ht="15.75">
      <c r="G1765" s="191"/>
    </row>
    <row r="1766" ht="15.75">
      <c r="G1766" s="191"/>
    </row>
    <row r="1767" ht="15.75">
      <c r="G1767" s="191"/>
    </row>
    <row r="1768" ht="15.75">
      <c r="G1768" s="191"/>
    </row>
    <row r="1769" ht="15.75">
      <c r="G1769" s="191"/>
    </row>
    <row r="1770" ht="15.75">
      <c r="G1770" s="191"/>
    </row>
    <row r="1771" ht="15.75">
      <c r="G1771" s="191"/>
    </row>
    <row r="1772" ht="15.75">
      <c r="G1772" s="191"/>
    </row>
    <row r="1773" ht="15.75">
      <c r="G1773" s="191"/>
    </row>
    <row r="1774" ht="15.75">
      <c r="G1774" s="191"/>
    </row>
    <row r="1775" ht="15.75">
      <c r="G1775" s="191"/>
    </row>
    <row r="1776" ht="15.75">
      <c r="G1776" s="191"/>
    </row>
    <row r="1777" ht="15.75">
      <c r="G1777" s="191"/>
    </row>
    <row r="1778" ht="15.75">
      <c r="G1778" s="191"/>
    </row>
    <row r="1779" ht="15.75">
      <c r="G1779" s="191"/>
    </row>
    <row r="1780" ht="15.75">
      <c r="G1780" s="191"/>
    </row>
    <row r="1781" ht="15.75">
      <c r="G1781" s="191"/>
    </row>
    <row r="1782" ht="15.75">
      <c r="G1782" s="191"/>
    </row>
    <row r="1783" ht="15.75">
      <c r="G1783" s="191"/>
    </row>
    <row r="1784" ht="15.75">
      <c r="G1784" s="191"/>
    </row>
    <row r="1785" ht="15.75">
      <c r="G1785" s="191"/>
    </row>
    <row r="1786" ht="15.75">
      <c r="G1786" s="191"/>
    </row>
    <row r="1787" ht="15.75">
      <c r="G1787" s="191"/>
    </row>
    <row r="1788" ht="15.75">
      <c r="G1788" s="191"/>
    </row>
    <row r="1789" ht="15.75">
      <c r="G1789" s="191"/>
    </row>
    <row r="1790" ht="15.75">
      <c r="G1790" s="191"/>
    </row>
    <row r="1791" ht="15.75">
      <c r="G1791" s="191"/>
    </row>
    <row r="1792" ht="15.75">
      <c r="G1792" s="191"/>
    </row>
    <row r="1793" ht="15.75">
      <c r="G1793" s="191"/>
    </row>
    <row r="1794" ht="15.75">
      <c r="G1794" s="191"/>
    </row>
    <row r="1795" ht="15.75">
      <c r="G1795" s="191"/>
    </row>
    <row r="1796" ht="15.75">
      <c r="G1796" s="191"/>
    </row>
    <row r="1797" ht="15.75">
      <c r="G1797" s="191"/>
    </row>
    <row r="1798" ht="15.75">
      <c r="G1798" s="191"/>
    </row>
    <row r="1799" ht="15.75">
      <c r="G1799" s="191"/>
    </row>
    <row r="1800" ht="15.75">
      <c r="G1800" s="191"/>
    </row>
    <row r="1801" ht="15.75">
      <c r="G1801" s="191"/>
    </row>
    <row r="1802" ht="15.75">
      <c r="G1802" s="191"/>
    </row>
    <row r="1803" ht="15.75">
      <c r="G1803" s="191"/>
    </row>
    <row r="1804" ht="15.75">
      <c r="G1804" s="191"/>
    </row>
    <row r="1805" ht="15.75">
      <c r="G1805" s="191"/>
    </row>
    <row r="1806" ht="15.75">
      <c r="G1806" s="191"/>
    </row>
    <row r="1807" ht="15.75">
      <c r="G1807" s="191"/>
    </row>
    <row r="1808" ht="15.75">
      <c r="G1808" s="191"/>
    </row>
    <row r="1809" ht="15.75">
      <c r="G1809" s="191"/>
    </row>
    <row r="1810" ht="15.75">
      <c r="G1810" s="191"/>
    </row>
    <row r="1811" ht="15.75">
      <c r="G1811" s="191"/>
    </row>
    <row r="1812" ht="15.75">
      <c r="G1812" s="191"/>
    </row>
    <row r="1813" ht="15.75">
      <c r="G1813" s="191"/>
    </row>
    <row r="1814" ht="15.75">
      <c r="G1814" s="191"/>
    </row>
    <row r="1815" ht="15.75">
      <c r="G1815" s="191"/>
    </row>
    <row r="1816" ht="15.75">
      <c r="G1816" s="191"/>
    </row>
    <row r="1817" ht="15.75">
      <c r="G1817" s="191"/>
    </row>
    <row r="1818" ht="15.75">
      <c r="G1818" s="191"/>
    </row>
    <row r="1819" ht="15.75">
      <c r="G1819" s="191"/>
    </row>
    <row r="1820" ht="15.75">
      <c r="G1820" s="191"/>
    </row>
    <row r="1821" ht="15.75">
      <c r="G1821" s="191"/>
    </row>
    <row r="1822" ht="15.75">
      <c r="G1822" s="191"/>
    </row>
    <row r="1823" ht="15.75">
      <c r="G1823" s="191"/>
    </row>
    <row r="1824" ht="15.75">
      <c r="G1824" s="191"/>
    </row>
    <row r="1825" ht="15.75">
      <c r="G1825" s="191"/>
    </row>
    <row r="1826" ht="15.75">
      <c r="G1826" s="191"/>
    </row>
    <row r="1827" ht="15.75">
      <c r="G1827" s="191"/>
    </row>
    <row r="1828" ht="15.75">
      <c r="G1828" s="191"/>
    </row>
    <row r="1829" ht="15.75">
      <c r="G1829" s="191"/>
    </row>
    <row r="1830" ht="15.75">
      <c r="G1830" s="191"/>
    </row>
    <row r="1831" ht="15.75">
      <c r="G1831" s="191"/>
    </row>
    <row r="1832" ht="15.75">
      <c r="G1832" s="191"/>
    </row>
    <row r="1833" ht="15.75">
      <c r="G1833" s="191"/>
    </row>
    <row r="1834" ht="15.75">
      <c r="G1834" s="191"/>
    </row>
    <row r="1835" ht="15.75">
      <c r="G1835" s="191"/>
    </row>
    <row r="1836" ht="15.75">
      <c r="G1836" s="191"/>
    </row>
    <row r="1837" ht="15.75">
      <c r="G1837" s="191"/>
    </row>
    <row r="1838" ht="15.75">
      <c r="G1838" s="191"/>
    </row>
    <row r="1839" ht="15.75">
      <c r="G1839" s="191"/>
    </row>
    <row r="1840" ht="15.75">
      <c r="G1840" s="191"/>
    </row>
    <row r="1841" ht="15.75">
      <c r="G1841" s="191"/>
    </row>
    <row r="1842" ht="15.75">
      <c r="G1842" s="191"/>
    </row>
    <row r="1843" ht="15.75">
      <c r="G1843" s="191"/>
    </row>
    <row r="1844" ht="15.75">
      <c r="G1844" s="191"/>
    </row>
    <row r="1845" ht="15.75">
      <c r="G1845" s="191"/>
    </row>
    <row r="1846" ht="15.75">
      <c r="G1846" s="191"/>
    </row>
    <row r="1847" ht="15.75">
      <c r="G1847" s="191"/>
    </row>
    <row r="1848" ht="15.75">
      <c r="G1848" s="191"/>
    </row>
    <row r="1849" ht="15.75">
      <c r="G1849" s="191"/>
    </row>
    <row r="1850" ht="15.75">
      <c r="G1850" s="191"/>
    </row>
    <row r="1851" ht="15.75">
      <c r="G1851" s="191"/>
    </row>
    <row r="1852" ht="15.75">
      <c r="G1852" s="191"/>
    </row>
    <row r="1853" ht="15.75">
      <c r="G1853" s="191"/>
    </row>
    <row r="1854" ht="15.75">
      <c r="G1854" s="191"/>
    </row>
    <row r="1855" ht="15.75">
      <c r="G1855" s="191"/>
    </row>
    <row r="1856" ht="15.75">
      <c r="G1856" s="191"/>
    </row>
    <row r="1857" ht="15.75">
      <c r="G1857" s="191"/>
    </row>
    <row r="1858" ht="15.75">
      <c r="G1858" s="191"/>
    </row>
    <row r="1859" ht="15.75">
      <c r="G1859" s="191"/>
    </row>
    <row r="1860" ht="15.75">
      <c r="G1860" s="191"/>
    </row>
    <row r="1861" ht="15.75">
      <c r="G1861" s="191"/>
    </row>
    <row r="1862" ht="15.75">
      <c r="G1862" s="191"/>
    </row>
    <row r="1863" ht="15.75">
      <c r="G1863" s="191"/>
    </row>
    <row r="1864" ht="15.75">
      <c r="G1864" s="191"/>
    </row>
    <row r="1865" ht="15.75">
      <c r="G1865" s="191"/>
    </row>
    <row r="1866" ht="15.75">
      <c r="G1866" s="191"/>
    </row>
    <row r="1867" ht="15.75">
      <c r="G1867" s="191"/>
    </row>
    <row r="1868" ht="15.75">
      <c r="G1868" s="191"/>
    </row>
    <row r="1869" ht="15.75">
      <c r="G1869" s="191"/>
    </row>
    <row r="1870" ht="15.75">
      <c r="G1870" s="191"/>
    </row>
    <row r="1871" ht="15.75">
      <c r="G1871" s="191"/>
    </row>
    <row r="1872" ht="15.75">
      <c r="G1872" s="191"/>
    </row>
    <row r="1873" ht="15.75">
      <c r="G1873" s="191"/>
    </row>
    <row r="1874" ht="15.75">
      <c r="G1874" s="191"/>
    </row>
    <row r="1875" ht="15.75">
      <c r="G1875" s="191"/>
    </row>
    <row r="1876" ht="15.75">
      <c r="G1876" s="191"/>
    </row>
    <row r="1877" ht="15.75">
      <c r="G1877" s="191"/>
    </row>
    <row r="1878" ht="15.75">
      <c r="G1878" s="191"/>
    </row>
    <row r="1879" ht="15.75">
      <c r="G1879" s="191"/>
    </row>
    <row r="1880" ht="15.75">
      <c r="G1880" s="191"/>
    </row>
    <row r="1881" ht="15.75">
      <c r="G1881" s="191"/>
    </row>
    <row r="1882" ht="15.75">
      <c r="G1882" s="191"/>
    </row>
    <row r="1883" ht="15.75">
      <c r="G1883" s="191"/>
    </row>
    <row r="1884" ht="15.75">
      <c r="G1884" s="191"/>
    </row>
    <row r="1885" ht="15.75">
      <c r="G1885" s="191"/>
    </row>
    <row r="1886" ht="15.75">
      <c r="G1886" s="191"/>
    </row>
    <row r="1887" ht="15.75">
      <c r="G1887" s="191"/>
    </row>
    <row r="1888" ht="15.75">
      <c r="G1888" s="191"/>
    </row>
    <row r="1889" ht="15.75">
      <c r="G1889" s="191"/>
    </row>
    <row r="1890" ht="15.75">
      <c r="G1890" s="191"/>
    </row>
    <row r="1891" ht="15.75">
      <c r="G1891" s="191"/>
    </row>
    <row r="1892" ht="15.75">
      <c r="G1892" s="191"/>
    </row>
    <row r="1893" ht="15.75">
      <c r="G1893" s="191"/>
    </row>
    <row r="1894" ht="15.75">
      <c r="G1894" s="191"/>
    </row>
    <row r="1895" ht="15.75">
      <c r="G1895" s="191"/>
    </row>
    <row r="1896" ht="15.75">
      <c r="G1896" s="191"/>
    </row>
    <row r="1897" ht="15.75">
      <c r="G1897" s="191"/>
    </row>
    <row r="1898" ht="15.75">
      <c r="G1898" s="191"/>
    </row>
    <row r="1899" ht="15.75">
      <c r="G1899" s="191"/>
    </row>
    <row r="1900" ht="15.75">
      <c r="G1900" s="191"/>
    </row>
    <row r="1901" ht="15.75">
      <c r="G1901" s="191"/>
    </row>
    <row r="1902" ht="15.75">
      <c r="G1902" s="191"/>
    </row>
    <row r="1903" ht="15.75">
      <c r="G1903" s="191"/>
    </row>
    <row r="1904" ht="15.75">
      <c r="G1904" s="191"/>
    </row>
    <row r="1905" ht="15.75">
      <c r="G1905" s="191"/>
    </row>
    <row r="1906" ht="15.75">
      <c r="G1906" s="191"/>
    </row>
    <row r="1907" ht="15.75">
      <c r="G1907" s="191"/>
    </row>
    <row r="1908" ht="15.75">
      <c r="G1908" s="191"/>
    </row>
    <row r="1909" ht="15.75">
      <c r="G1909" s="191"/>
    </row>
    <row r="1910" ht="15.75">
      <c r="G1910" s="191"/>
    </row>
    <row r="1911" ht="15.75">
      <c r="G1911" s="191"/>
    </row>
    <row r="1912" ht="15.75">
      <c r="G1912" s="191"/>
    </row>
    <row r="1913" ht="15.75">
      <c r="G1913" s="191"/>
    </row>
    <row r="1914" ht="15.75">
      <c r="G1914" s="191"/>
    </row>
    <row r="1915" ht="15.75">
      <c r="G1915" s="191"/>
    </row>
    <row r="1916" ht="15.75">
      <c r="G1916" s="191"/>
    </row>
    <row r="1917" ht="15.75">
      <c r="G1917" s="191"/>
    </row>
    <row r="1918" ht="15.75">
      <c r="G1918" s="191"/>
    </row>
    <row r="1919" ht="15.75">
      <c r="G1919" s="191"/>
    </row>
    <row r="1920" ht="15.75">
      <c r="G1920" s="191"/>
    </row>
    <row r="1921" ht="15.75">
      <c r="G1921" s="191"/>
    </row>
    <row r="1922" ht="15.75">
      <c r="G1922" s="191"/>
    </row>
    <row r="1923" ht="15.75">
      <c r="G1923" s="191"/>
    </row>
    <row r="1924" ht="15.75">
      <c r="G1924" s="191"/>
    </row>
    <row r="1925" ht="15.75">
      <c r="G1925" s="191"/>
    </row>
    <row r="1926" ht="15.75">
      <c r="G1926" s="191"/>
    </row>
    <row r="1927" ht="15.75">
      <c r="G1927" s="191"/>
    </row>
    <row r="1928" ht="15.75">
      <c r="G1928" s="191"/>
    </row>
    <row r="1929" ht="15.75">
      <c r="G1929" s="191"/>
    </row>
    <row r="1930" ht="15.75">
      <c r="G1930" s="191"/>
    </row>
    <row r="1931" ht="15.75">
      <c r="G1931" s="191"/>
    </row>
    <row r="1932" ht="15.75">
      <c r="G1932" s="191"/>
    </row>
    <row r="1933" ht="15.75">
      <c r="G1933" s="191"/>
    </row>
    <row r="1934" ht="15.75">
      <c r="G1934" s="191"/>
    </row>
    <row r="1935" ht="15.75">
      <c r="G1935" s="191"/>
    </row>
    <row r="1936" ht="15.75">
      <c r="G1936" s="191"/>
    </row>
    <row r="1937" ht="15.75">
      <c r="G1937" s="191"/>
    </row>
    <row r="1938" ht="15.75">
      <c r="G1938" s="191"/>
    </row>
    <row r="1939" ht="15.75">
      <c r="G1939" s="191"/>
    </row>
    <row r="1940" ht="15.75">
      <c r="G1940" s="191"/>
    </row>
    <row r="1941" ht="15.75">
      <c r="G1941" s="191"/>
    </row>
    <row r="1942" ht="15.75">
      <c r="G1942" s="191"/>
    </row>
    <row r="1943" ht="15.75">
      <c r="G1943" s="191"/>
    </row>
    <row r="1944" ht="15.75">
      <c r="G1944" s="191"/>
    </row>
    <row r="1945" ht="15.75">
      <c r="G1945" s="191"/>
    </row>
    <row r="1946" ht="15.75">
      <c r="G1946" s="191"/>
    </row>
    <row r="1947" ht="15.75">
      <c r="G1947" s="191"/>
    </row>
    <row r="1948" ht="15.75">
      <c r="G1948" s="191"/>
    </row>
    <row r="1949" ht="15.75">
      <c r="G1949" s="191"/>
    </row>
    <row r="1950" ht="15.75">
      <c r="G1950" s="191"/>
    </row>
    <row r="1951" ht="15.75">
      <c r="G1951" s="191"/>
    </row>
    <row r="1952" ht="15.75">
      <c r="G1952" s="191"/>
    </row>
    <row r="1953" ht="15.75">
      <c r="G1953" s="191"/>
    </row>
    <row r="1954" ht="15.75">
      <c r="G1954" s="191"/>
    </row>
    <row r="1955" ht="15.75">
      <c r="G1955" s="191"/>
    </row>
    <row r="1956" ht="15.75">
      <c r="G1956" s="191"/>
    </row>
    <row r="1957" ht="15.75">
      <c r="G1957" s="191"/>
    </row>
    <row r="1958" ht="15.75">
      <c r="G1958" s="191"/>
    </row>
    <row r="1959" ht="15.75">
      <c r="G1959" s="191"/>
    </row>
    <row r="1960" ht="15.75">
      <c r="G1960" s="191"/>
    </row>
    <row r="1961" ht="15.75">
      <c r="G1961" s="191"/>
    </row>
    <row r="1962" ht="15.75">
      <c r="G1962" s="191"/>
    </row>
    <row r="1963" ht="15.75">
      <c r="G1963" s="191"/>
    </row>
    <row r="1964" ht="15.75">
      <c r="G1964" s="191"/>
    </row>
    <row r="1965" ht="15.75">
      <c r="G1965" s="191"/>
    </row>
    <row r="1966" ht="15.75">
      <c r="G1966" s="191"/>
    </row>
    <row r="1967" ht="15.75">
      <c r="G1967" s="191"/>
    </row>
    <row r="1968" ht="15.75">
      <c r="G1968" s="191"/>
    </row>
    <row r="1969" ht="15.75">
      <c r="G1969" s="191"/>
    </row>
    <row r="1970" ht="15.75">
      <c r="G1970" s="191"/>
    </row>
    <row r="1971" ht="15.75">
      <c r="G1971" s="191"/>
    </row>
    <row r="1972" ht="15.75">
      <c r="G1972" s="191"/>
    </row>
    <row r="1973" ht="15.75">
      <c r="G1973" s="191"/>
    </row>
    <row r="1974" ht="15.75">
      <c r="G1974" s="191"/>
    </row>
    <row r="1975" ht="15.75">
      <c r="G1975" s="191"/>
    </row>
    <row r="1976" ht="15.75">
      <c r="G1976" s="191"/>
    </row>
    <row r="1977" ht="15.75">
      <c r="G1977" s="191"/>
    </row>
    <row r="1978" ht="15.75">
      <c r="G1978" s="191"/>
    </row>
    <row r="1979" ht="15.75">
      <c r="G1979" s="191"/>
    </row>
    <row r="1980" ht="15.75">
      <c r="G1980" s="191"/>
    </row>
    <row r="1981" ht="15.75">
      <c r="G1981" s="191"/>
    </row>
    <row r="1982" ht="15.75">
      <c r="G1982" s="191"/>
    </row>
    <row r="1983" ht="15.75">
      <c r="G1983" s="191"/>
    </row>
    <row r="1984" ht="15.75">
      <c r="G1984" s="191"/>
    </row>
    <row r="1985" ht="15.75">
      <c r="G1985" s="191"/>
    </row>
    <row r="1986" ht="15.75">
      <c r="G1986" s="191"/>
    </row>
    <row r="1987" ht="15.75">
      <c r="G1987" s="191"/>
    </row>
    <row r="1988" ht="15.75">
      <c r="G1988" s="191"/>
    </row>
    <row r="1989" ht="15.75">
      <c r="G1989" s="191"/>
    </row>
    <row r="1990" ht="15.75">
      <c r="G1990" s="191"/>
    </row>
    <row r="1991" ht="15.75">
      <c r="G1991" s="191"/>
    </row>
    <row r="1992" ht="15.75">
      <c r="G1992" s="191"/>
    </row>
    <row r="1993" ht="15.75">
      <c r="G1993" s="191"/>
    </row>
    <row r="1994" ht="15.75">
      <c r="G1994" s="191"/>
    </row>
    <row r="1995" ht="15.75">
      <c r="G1995" s="191"/>
    </row>
    <row r="1996" ht="15.75">
      <c r="G1996" s="191"/>
    </row>
    <row r="1997" ht="15.75">
      <c r="G1997" s="191"/>
    </row>
    <row r="1998" ht="15.75">
      <c r="G1998" s="191"/>
    </row>
    <row r="1999" ht="15.75">
      <c r="G1999" s="191"/>
    </row>
    <row r="2000" ht="15.75">
      <c r="G2000" s="191"/>
    </row>
    <row r="2001" ht="15.75">
      <c r="G2001" s="191"/>
    </row>
    <row r="2002" ht="15.75">
      <c r="G2002" s="191"/>
    </row>
    <row r="2003" ht="15.75">
      <c r="G2003" s="191"/>
    </row>
    <row r="2004" ht="15.75">
      <c r="G2004" s="191"/>
    </row>
    <row r="2005" ht="15.75">
      <c r="G2005" s="191"/>
    </row>
    <row r="2006" ht="15.75">
      <c r="G2006" s="191"/>
    </row>
    <row r="2007" ht="15.75">
      <c r="G2007" s="191"/>
    </row>
    <row r="2008" ht="15.75">
      <c r="G2008" s="191"/>
    </row>
    <row r="2009" ht="15.75">
      <c r="G2009" s="191"/>
    </row>
    <row r="2010" ht="15.75">
      <c r="G2010" s="191"/>
    </row>
    <row r="2011" ht="15.75">
      <c r="G2011" s="191"/>
    </row>
    <row r="2012" ht="15.75">
      <c r="G2012" s="191"/>
    </row>
    <row r="2013" ht="15.75">
      <c r="G2013" s="191"/>
    </row>
    <row r="2014" ht="15.75">
      <c r="G2014" s="191"/>
    </row>
    <row r="2015" ht="15.75">
      <c r="G2015" s="191"/>
    </row>
    <row r="2016" ht="15.75">
      <c r="G2016" s="191"/>
    </row>
    <row r="2017" ht="15.75">
      <c r="G2017" s="191"/>
    </row>
    <row r="2018" ht="15.75">
      <c r="G2018" s="191"/>
    </row>
    <row r="2019" ht="15.75">
      <c r="G2019" s="191"/>
    </row>
    <row r="2020" ht="15.75">
      <c r="G2020" s="191"/>
    </row>
    <row r="2021" ht="15.75">
      <c r="G2021" s="191"/>
    </row>
    <row r="2022" ht="15.75">
      <c r="G2022" s="191"/>
    </row>
    <row r="2023" ht="15.75">
      <c r="G2023" s="191"/>
    </row>
    <row r="2024" ht="15.75">
      <c r="G2024" s="191"/>
    </row>
    <row r="2025" ht="15.75">
      <c r="G2025" s="191"/>
    </row>
    <row r="2026" ht="15.75">
      <c r="G2026" s="191"/>
    </row>
    <row r="2027" ht="15.75">
      <c r="G2027" s="191"/>
    </row>
    <row r="2028" ht="15.75">
      <c r="G2028" s="191"/>
    </row>
    <row r="2029" ht="15.75">
      <c r="G2029" s="191"/>
    </row>
    <row r="2030" ht="15.75">
      <c r="G2030" s="191"/>
    </row>
    <row r="2031" ht="15.75">
      <c r="G2031" s="191"/>
    </row>
    <row r="2032" ht="15.75">
      <c r="G2032" s="191"/>
    </row>
    <row r="2033" ht="15.75">
      <c r="G2033" s="191"/>
    </row>
    <row r="2034" ht="15.75">
      <c r="G2034" s="191"/>
    </row>
    <row r="2035" ht="15.75">
      <c r="G2035" s="191"/>
    </row>
    <row r="2036" ht="15.75">
      <c r="G2036" s="191"/>
    </row>
    <row r="2037" ht="15.75">
      <c r="G2037" s="191"/>
    </row>
    <row r="2038" ht="15.75">
      <c r="G2038" s="191"/>
    </row>
    <row r="2039" ht="15.75">
      <c r="G2039" s="191"/>
    </row>
    <row r="2040" ht="15.75">
      <c r="G2040" s="191"/>
    </row>
    <row r="2041" ht="15.75">
      <c r="G2041" s="191"/>
    </row>
    <row r="2042" ht="15.75">
      <c r="G2042" s="191"/>
    </row>
    <row r="2043" ht="15.75">
      <c r="G2043" s="191"/>
    </row>
    <row r="2044" ht="15.75">
      <c r="G2044" s="191"/>
    </row>
    <row r="2045" ht="15.75">
      <c r="G2045" s="191"/>
    </row>
    <row r="2046" ht="15.75">
      <c r="G2046" s="191"/>
    </row>
    <row r="2047" ht="15.75">
      <c r="G2047" s="191"/>
    </row>
    <row r="2048" ht="15.75">
      <c r="G2048" s="191"/>
    </row>
    <row r="2049" ht="15.75">
      <c r="G2049" s="191"/>
    </row>
    <row r="2050" ht="15.75">
      <c r="G2050" s="191"/>
    </row>
    <row r="2051" ht="15.75">
      <c r="G2051" s="191"/>
    </row>
    <row r="2052" ht="15.75">
      <c r="G2052" s="191"/>
    </row>
    <row r="2053" ht="15.75">
      <c r="G2053" s="191"/>
    </row>
    <row r="2054" ht="15.75">
      <c r="G2054" s="191"/>
    </row>
    <row r="2055" ht="15.75">
      <c r="G2055" s="191"/>
    </row>
    <row r="2056" ht="15.75">
      <c r="G2056" s="191"/>
    </row>
    <row r="2057" ht="15.75">
      <c r="G2057" s="191"/>
    </row>
    <row r="2058" ht="15.75">
      <c r="G2058" s="191"/>
    </row>
    <row r="2059" ht="15.75">
      <c r="G2059" s="191"/>
    </row>
    <row r="2060" ht="15.75">
      <c r="G2060" s="191"/>
    </row>
    <row r="2061" ht="15.75">
      <c r="G2061" s="191"/>
    </row>
    <row r="2062" ht="15.75">
      <c r="G2062" s="191"/>
    </row>
    <row r="2063" ht="15.75">
      <c r="G2063" s="191"/>
    </row>
    <row r="2064" ht="15.75">
      <c r="G2064" s="191"/>
    </row>
    <row r="2065" ht="15.75">
      <c r="G2065" s="191"/>
    </row>
    <row r="2066" ht="15.75">
      <c r="G2066" s="191"/>
    </row>
    <row r="2067" ht="15.75">
      <c r="G2067" s="191"/>
    </row>
    <row r="2068" ht="15.75">
      <c r="G2068" s="191"/>
    </row>
    <row r="2069" ht="15.75">
      <c r="G2069" s="191"/>
    </row>
    <row r="2070" ht="15.75">
      <c r="G2070" s="191"/>
    </row>
    <row r="2071" ht="15.75">
      <c r="G2071" s="191"/>
    </row>
    <row r="2072" ht="15.75">
      <c r="G2072" s="191"/>
    </row>
    <row r="2073" ht="15.75">
      <c r="G2073" s="191"/>
    </row>
    <row r="2074" ht="15.75">
      <c r="G2074" s="191"/>
    </row>
    <row r="2075" ht="15.75">
      <c r="G2075" s="191"/>
    </row>
    <row r="2076" ht="15.75">
      <c r="G2076" s="191"/>
    </row>
    <row r="2077" ht="15.75">
      <c r="G2077" s="191"/>
    </row>
    <row r="2078" ht="15.75">
      <c r="G2078" s="191"/>
    </row>
    <row r="2079" ht="15.75">
      <c r="G2079" s="191"/>
    </row>
    <row r="2080" ht="15.75">
      <c r="G2080" s="191"/>
    </row>
    <row r="2081" ht="15.75">
      <c r="G2081" s="191"/>
    </row>
    <row r="2082" ht="15.75">
      <c r="G2082" s="191"/>
    </row>
    <row r="2083" ht="15.75">
      <c r="G2083" s="191"/>
    </row>
    <row r="2084" ht="15.75">
      <c r="G2084" s="191"/>
    </row>
    <row r="2085" ht="15.75">
      <c r="G2085" s="191"/>
    </row>
    <row r="2086" ht="15.75">
      <c r="G2086" s="191"/>
    </row>
    <row r="2087" ht="15.75">
      <c r="G2087" s="191"/>
    </row>
    <row r="2088" ht="15.75">
      <c r="G2088" s="191"/>
    </row>
    <row r="2089" ht="15.75">
      <c r="G2089" s="191"/>
    </row>
    <row r="2090" ht="15.75">
      <c r="G2090" s="191"/>
    </row>
    <row r="2091" ht="15.75">
      <c r="G2091" s="191"/>
    </row>
    <row r="2092" ht="15.75">
      <c r="G2092" s="191"/>
    </row>
    <row r="2093" ht="15.75">
      <c r="G2093" s="191"/>
    </row>
    <row r="2094" ht="15.75">
      <c r="G2094" s="191"/>
    </row>
    <row r="2095" ht="15.75">
      <c r="G2095" s="191"/>
    </row>
    <row r="2096" ht="15.75">
      <c r="G2096" s="191"/>
    </row>
    <row r="2097" ht="15.75">
      <c r="G2097" s="191"/>
    </row>
    <row r="2098" ht="15.75">
      <c r="G2098" s="191"/>
    </row>
    <row r="2099" ht="15.75">
      <c r="G2099" s="191"/>
    </row>
    <row r="2100" ht="15.75">
      <c r="G2100" s="191"/>
    </row>
    <row r="2101" ht="15.75">
      <c r="G2101" s="191"/>
    </row>
    <row r="2102" ht="15.75">
      <c r="G2102" s="191"/>
    </row>
    <row r="2103" ht="15.75">
      <c r="G2103" s="191"/>
    </row>
    <row r="2104" ht="15.75">
      <c r="G2104" s="191"/>
    </row>
    <row r="2105" ht="15.75">
      <c r="G2105" s="191"/>
    </row>
    <row r="2106" ht="15.75">
      <c r="G2106" s="191"/>
    </row>
    <row r="2107" ht="15.75">
      <c r="G2107" s="191"/>
    </row>
    <row r="2108" ht="15.75">
      <c r="G2108" s="191"/>
    </row>
    <row r="2109" ht="15.75">
      <c r="G2109" s="191"/>
    </row>
    <row r="2110" ht="15.75">
      <c r="G2110" s="191"/>
    </row>
    <row r="2111" ht="15.75">
      <c r="G2111" s="191"/>
    </row>
    <row r="2112" ht="15.75">
      <c r="G2112" s="191"/>
    </row>
    <row r="2113" ht="15.75">
      <c r="G2113" s="191"/>
    </row>
    <row r="2114" ht="15.75">
      <c r="G2114" s="191"/>
    </row>
    <row r="2115" ht="15.75">
      <c r="G2115" s="191"/>
    </row>
    <row r="2116" ht="15.75">
      <c r="G2116" s="191"/>
    </row>
    <row r="2117" ht="15.75">
      <c r="G2117" s="191"/>
    </row>
    <row r="2118" ht="15.75">
      <c r="G2118" s="191"/>
    </row>
    <row r="2119" ht="15.75">
      <c r="G2119" s="191"/>
    </row>
    <row r="2120" ht="15.75">
      <c r="G2120" s="191"/>
    </row>
    <row r="2121" ht="15.75">
      <c r="G2121" s="191"/>
    </row>
    <row r="2122" ht="15.75">
      <c r="G2122" s="191"/>
    </row>
    <row r="2123" ht="15.75">
      <c r="G2123" s="191"/>
    </row>
    <row r="2124" ht="15.75">
      <c r="G2124" s="191"/>
    </row>
    <row r="2125" ht="15.75">
      <c r="G2125" s="191"/>
    </row>
    <row r="2126" ht="15.75">
      <c r="G2126" s="191"/>
    </row>
    <row r="2127" ht="15.75">
      <c r="G2127" s="191"/>
    </row>
    <row r="2128" ht="15.75">
      <c r="G2128" s="191"/>
    </row>
    <row r="2129" ht="15.75">
      <c r="G2129" s="191"/>
    </row>
    <row r="2130" ht="15.75">
      <c r="G2130" s="191"/>
    </row>
    <row r="2131" ht="15.75">
      <c r="G2131" s="191"/>
    </row>
    <row r="2132" ht="15.75">
      <c r="G2132" s="191"/>
    </row>
    <row r="2133" ht="15.75">
      <c r="G2133" s="191"/>
    </row>
    <row r="2134" ht="15.75">
      <c r="G2134" s="191"/>
    </row>
    <row r="2135" ht="15.75">
      <c r="G2135" s="191"/>
    </row>
    <row r="2136" ht="15.75">
      <c r="G2136" s="191"/>
    </row>
    <row r="2137" ht="15.75">
      <c r="G2137" s="191"/>
    </row>
    <row r="2138" ht="15.75">
      <c r="G2138" s="191"/>
    </row>
    <row r="2139" ht="15.75">
      <c r="G2139" s="191"/>
    </row>
    <row r="2140" ht="15.75">
      <c r="G2140" s="191"/>
    </row>
    <row r="2141" ht="15.75">
      <c r="G2141" s="191"/>
    </row>
    <row r="2142" ht="15.75">
      <c r="G2142" s="191"/>
    </row>
    <row r="2143" ht="15.75">
      <c r="G2143" s="191"/>
    </row>
    <row r="2144" ht="15.75">
      <c r="G2144" s="191"/>
    </row>
    <row r="2145" ht="15.75">
      <c r="G2145" s="191"/>
    </row>
    <row r="2146" ht="15.75">
      <c r="G2146" s="191"/>
    </row>
    <row r="2147" ht="15.75">
      <c r="G2147" s="191"/>
    </row>
    <row r="2148" ht="15.75">
      <c r="G2148" s="191"/>
    </row>
    <row r="2149" ht="15.75">
      <c r="G2149" s="191"/>
    </row>
    <row r="2150" ht="15.75">
      <c r="G2150" s="191"/>
    </row>
    <row r="2151" ht="15.75">
      <c r="G2151" s="191"/>
    </row>
    <row r="2152" ht="15.75">
      <c r="G2152" s="191"/>
    </row>
    <row r="2153" ht="15.75">
      <c r="G2153" s="191"/>
    </row>
    <row r="2154" ht="15.75">
      <c r="G2154" s="191"/>
    </row>
    <row r="2155" ht="15.75">
      <c r="G2155" s="191"/>
    </row>
    <row r="2156" ht="15.75">
      <c r="G2156" s="191"/>
    </row>
    <row r="2157" ht="15.75">
      <c r="G2157" s="191"/>
    </row>
    <row r="2158" ht="15.75">
      <c r="G2158" s="191"/>
    </row>
    <row r="2159" ht="15.75">
      <c r="G2159" s="191"/>
    </row>
    <row r="2160" ht="15.75">
      <c r="G2160" s="191"/>
    </row>
    <row r="2161" ht="15.75">
      <c r="G2161" s="191"/>
    </row>
    <row r="2162" ht="15.75">
      <c r="G2162" s="191"/>
    </row>
    <row r="2163" ht="15.75">
      <c r="G2163" s="191"/>
    </row>
    <row r="2164" ht="15.75">
      <c r="G2164" s="191"/>
    </row>
    <row r="2165" ht="15.75">
      <c r="G2165" s="191"/>
    </row>
    <row r="2166" ht="15.75">
      <c r="G2166" s="191"/>
    </row>
    <row r="2167" ht="15.75">
      <c r="G2167" s="191"/>
    </row>
    <row r="2168" ht="15.75">
      <c r="G2168" s="191"/>
    </row>
    <row r="2169" ht="15.75">
      <c r="G2169" s="191"/>
    </row>
    <row r="2170" ht="15.75">
      <c r="G2170" s="191"/>
    </row>
    <row r="2171" ht="15.75">
      <c r="G2171" s="191"/>
    </row>
    <row r="2172" ht="15.75">
      <c r="G2172" s="191"/>
    </row>
    <row r="2173" ht="15.75">
      <c r="G2173" s="191"/>
    </row>
    <row r="2174" ht="15.75">
      <c r="G2174" s="191"/>
    </row>
    <row r="2175" ht="15.75">
      <c r="G2175" s="191"/>
    </row>
    <row r="2176" ht="15.75">
      <c r="G2176" s="191"/>
    </row>
    <row r="2177" ht="15.75">
      <c r="G2177" s="191"/>
    </row>
    <row r="2178" ht="15.75">
      <c r="G2178" s="191"/>
    </row>
    <row r="2179" ht="15.75">
      <c r="G2179" s="191"/>
    </row>
    <row r="2180" ht="15.75">
      <c r="G2180" s="191"/>
    </row>
    <row r="2181" ht="15.75">
      <c r="G2181" s="191"/>
    </row>
    <row r="2182" ht="15.75">
      <c r="G2182" s="191"/>
    </row>
    <row r="2183" ht="15.75">
      <c r="G2183" s="191"/>
    </row>
    <row r="2184" ht="15.75">
      <c r="G2184" s="191"/>
    </row>
    <row r="2185" ht="15.75">
      <c r="G2185" s="191"/>
    </row>
    <row r="2186" ht="15.75">
      <c r="G2186" s="191"/>
    </row>
    <row r="2187" ht="15.75">
      <c r="G2187" s="191"/>
    </row>
    <row r="2188" ht="15.75">
      <c r="G2188" s="191"/>
    </row>
    <row r="2189" ht="15.75">
      <c r="G2189" s="191"/>
    </row>
    <row r="2190" ht="15.75">
      <c r="G2190" s="191"/>
    </row>
    <row r="2191" ht="15.75">
      <c r="G2191" s="191"/>
    </row>
    <row r="2192" ht="15.75">
      <c r="G2192" s="191"/>
    </row>
    <row r="2193" ht="15.75">
      <c r="G2193" s="191"/>
    </row>
    <row r="2194" ht="15.75">
      <c r="G2194" s="191"/>
    </row>
    <row r="2195" ht="15.75">
      <c r="G2195" s="191"/>
    </row>
    <row r="2196" ht="15.75">
      <c r="G2196" s="191"/>
    </row>
    <row r="2197" ht="15.75">
      <c r="G2197" s="191"/>
    </row>
    <row r="2198" ht="15.75">
      <c r="G2198" s="191"/>
    </row>
    <row r="2199" ht="15.75">
      <c r="G2199" s="191"/>
    </row>
    <row r="2200" ht="15.75">
      <c r="G2200" s="191"/>
    </row>
    <row r="2201" ht="15.75">
      <c r="G2201" s="191"/>
    </row>
    <row r="2202" ht="15.75">
      <c r="G2202" s="191"/>
    </row>
    <row r="2203" ht="15.75">
      <c r="G2203" s="191"/>
    </row>
    <row r="2204" ht="15.75">
      <c r="G2204" s="191"/>
    </row>
    <row r="2205" ht="15.75">
      <c r="G2205" s="191"/>
    </row>
    <row r="2206" ht="15.75">
      <c r="G2206" s="191"/>
    </row>
    <row r="2207" ht="15.75">
      <c r="G2207" s="191"/>
    </row>
    <row r="2208" ht="15.75">
      <c r="G2208" s="191"/>
    </row>
    <row r="2209" ht="15.75">
      <c r="G2209" s="191"/>
    </row>
    <row r="2210" ht="15.75">
      <c r="G2210" s="191"/>
    </row>
    <row r="2211" ht="15.75">
      <c r="G2211" s="191"/>
    </row>
    <row r="2212" ht="15.75">
      <c r="G2212" s="191"/>
    </row>
    <row r="2213" ht="15.75">
      <c r="G2213" s="191"/>
    </row>
    <row r="2214" ht="15.75">
      <c r="G2214" s="191"/>
    </row>
    <row r="2215" ht="15.75">
      <c r="G2215" s="191"/>
    </row>
    <row r="2216" ht="15.75">
      <c r="G2216" s="191"/>
    </row>
    <row r="2217" ht="15.75">
      <c r="G2217" s="191"/>
    </row>
    <row r="2218" ht="15.75">
      <c r="G2218" s="191"/>
    </row>
    <row r="2219" ht="15.75">
      <c r="G2219" s="191"/>
    </row>
    <row r="2220" ht="15.75">
      <c r="G2220" s="191"/>
    </row>
    <row r="2221" ht="15.75">
      <c r="G2221" s="191"/>
    </row>
    <row r="2222" ht="15.75">
      <c r="G2222" s="191"/>
    </row>
    <row r="2223" ht="15.75">
      <c r="G2223" s="191"/>
    </row>
    <row r="2224" ht="15.75">
      <c r="G2224" s="191"/>
    </row>
    <row r="2225" ht="15.75">
      <c r="G2225" s="191"/>
    </row>
    <row r="2226" ht="15.75">
      <c r="G2226" s="191"/>
    </row>
    <row r="2227" ht="15.75">
      <c r="G2227" s="191"/>
    </row>
    <row r="2228" ht="15.75">
      <c r="G2228" s="191"/>
    </row>
    <row r="2229" ht="15.75">
      <c r="G2229" s="191"/>
    </row>
    <row r="2230" ht="15.75">
      <c r="G2230" s="191"/>
    </row>
    <row r="2231" ht="15.75">
      <c r="G2231" s="191"/>
    </row>
    <row r="2232" ht="15.75">
      <c r="G2232" s="191"/>
    </row>
    <row r="2233" ht="15.75">
      <c r="G2233" s="191"/>
    </row>
    <row r="2234" ht="15.75">
      <c r="G2234" s="191"/>
    </row>
    <row r="2235" ht="15.75">
      <c r="G2235" s="191"/>
    </row>
    <row r="2236" ht="15.75">
      <c r="G2236" s="191"/>
    </row>
    <row r="2237" ht="15.75">
      <c r="G2237" s="191"/>
    </row>
    <row r="2238" ht="15.75">
      <c r="G2238" s="191"/>
    </row>
    <row r="2239" ht="15.75">
      <c r="G2239" s="191"/>
    </row>
    <row r="2240" ht="15.75">
      <c r="G2240" s="191"/>
    </row>
    <row r="2241" ht="15.75">
      <c r="G2241" s="191"/>
    </row>
    <row r="2242" ht="15.75">
      <c r="G2242" s="191"/>
    </row>
    <row r="2243" ht="15.75">
      <c r="G2243" s="191"/>
    </row>
    <row r="2244" ht="15.75">
      <c r="G2244" s="191"/>
    </row>
    <row r="2245" ht="15.75">
      <c r="G2245" s="191"/>
    </row>
    <row r="2246" ht="15.75">
      <c r="G2246" s="191"/>
    </row>
    <row r="2247" ht="15.75">
      <c r="G2247" s="191"/>
    </row>
    <row r="2248" ht="15.75">
      <c r="G2248" s="191"/>
    </row>
    <row r="2249" ht="15.75">
      <c r="G2249" s="191"/>
    </row>
    <row r="2250" ht="15.75">
      <c r="G2250" s="191"/>
    </row>
    <row r="2251" ht="15.75">
      <c r="G2251" s="191"/>
    </row>
    <row r="2252" ht="15.75">
      <c r="G2252" s="191"/>
    </row>
    <row r="2253" ht="15.75">
      <c r="G2253" s="191"/>
    </row>
    <row r="2254" ht="15.75">
      <c r="G2254" s="191"/>
    </row>
    <row r="2255" ht="15.75">
      <c r="G2255" s="191"/>
    </row>
    <row r="2256" ht="15.75">
      <c r="G2256" s="191"/>
    </row>
    <row r="2257" ht="15.75">
      <c r="G2257" s="191"/>
    </row>
    <row r="2258" ht="15.75">
      <c r="G2258" s="191"/>
    </row>
    <row r="2259" ht="15.75">
      <c r="G2259" s="191"/>
    </row>
    <row r="2260" ht="15.75">
      <c r="G2260" s="191"/>
    </row>
    <row r="2261" ht="15.75">
      <c r="G2261" s="191"/>
    </row>
    <row r="2262" ht="15.75">
      <c r="G2262" s="191"/>
    </row>
    <row r="2263" ht="15.75">
      <c r="G2263" s="191"/>
    </row>
    <row r="2264" ht="15.75">
      <c r="G2264" s="191"/>
    </row>
    <row r="2265" ht="15.75">
      <c r="G2265" s="191"/>
    </row>
    <row r="2266" ht="15.75">
      <c r="G2266" s="191"/>
    </row>
    <row r="2267" ht="15.75">
      <c r="G2267" s="191"/>
    </row>
    <row r="2268" ht="15.75">
      <c r="G2268" s="191"/>
    </row>
    <row r="2269" ht="15.75">
      <c r="G2269" s="191"/>
    </row>
    <row r="2270" ht="15.75">
      <c r="G2270" s="191"/>
    </row>
    <row r="2271" ht="15.75">
      <c r="G2271" s="191"/>
    </row>
    <row r="2272" ht="15.75">
      <c r="G2272" s="191"/>
    </row>
    <row r="2273" ht="15.75">
      <c r="G2273" s="191"/>
    </row>
    <row r="2274" ht="15.75">
      <c r="G2274" s="191"/>
    </row>
    <row r="2275" ht="15.75">
      <c r="G2275" s="191"/>
    </row>
    <row r="2276" ht="15.75">
      <c r="G2276" s="191"/>
    </row>
    <row r="2277" ht="15.75">
      <c r="G2277" s="191"/>
    </row>
    <row r="2278" ht="15.75">
      <c r="G2278" s="191"/>
    </row>
    <row r="2279" ht="15.75">
      <c r="G2279" s="191"/>
    </row>
    <row r="2280" ht="15.75">
      <c r="G2280" s="191"/>
    </row>
    <row r="2281" ht="15.75">
      <c r="G2281" s="191"/>
    </row>
    <row r="2282" ht="15.75">
      <c r="G2282" s="191"/>
    </row>
    <row r="2283" ht="15.75">
      <c r="G2283" s="191"/>
    </row>
    <row r="2284" ht="15.75">
      <c r="G2284" s="191"/>
    </row>
    <row r="2285" ht="15.75">
      <c r="G2285" s="191"/>
    </row>
    <row r="2286" ht="15.75">
      <c r="G2286" s="191"/>
    </row>
    <row r="2287" ht="15.75">
      <c r="G2287" s="191"/>
    </row>
    <row r="2288" ht="15.75">
      <c r="G2288" s="191"/>
    </row>
    <row r="2289" ht="15.75">
      <c r="G2289" s="191"/>
    </row>
    <row r="2290" ht="15.75">
      <c r="G2290" s="191"/>
    </row>
    <row r="2291" ht="15.75">
      <c r="G2291" s="191"/>
    </row>
    <row r="2292" ht="15.75">
      <c r="G2292" s="191"/>
    </row>
    <row r="2293" ht="15.75">
      <c r="G2293" s="191"/>
    </row>
    <row r="2294" ht="15.75">
      <c r="G2294" s="191"/>
    </row>
    <row r="2295" ht="15.75">
      <c r="G2295" s="191"/>
    </row>
    <row r="2296" ht="15.75">
      <c r="G2296" s="191"/>
    </row>
    <row r="2297" ht="15.75">
      <c r="G2297" s="191"/>
    </row>
    <row r="2298" ht="15.75">
      <c r="G2298" s="191"/>
    </row>
    <row r="2299" ht="15.75">
      <c r="G2299" s="191"/>
    </row>
    <row r="2300" ht="15.75">
      <c r="G2300" s="191"/>
    </row>
    <row r="2301" ht="15.75">
      <c r="G2301" s="191"/>
    </row>
    <row r="2302" ht="15.75">
      <c r="G2302" s="191"/>
    </row>
    <row r="2303" ht="15.75">
      <c r="G2303" s="191"/>
    </row>
    <row r="2304" ht="15.75">
      <c r="G2304" s="191"/>
    </row>
    <row r="2305" ht="15.75">
      <c r="G2305" s="191"/>
    </row>
    <row r="2306" ht="15.75">
      <c r="G2306" s="191"/>
    </row>
    <row r="2307" ht="15.75">
      <c r="G2307" s="191"/>
    </row>
    <row r="2308" ht="15.75">
      <c r="G2308" s="191"/>
    </row>
    <row r="2309" ht="15.75">
      <c r="G2309" s="191"/>
    </row>
    <row r="2310" ht="15.75">
      <c r="G2310" s="191"/>
    </row>
    <row r="2311" ht="15.75">
      <c r="G2311" s="191"/>
    </row>
    <row r="2312" ht="15.75">
      <c r="G2312" s="191"/>
    </row>
    <row r="2313" ht="15.75">
      <c r="G2313" s="191"/>
    </row>
    <row r="2314" ht="15.75">
      <c r="G2314" s="191"/>
    </row>
    <row r="2315" ht="15.75">
      <c r="G2315" s="191"/>
    </row>
    <row r="2316" ht="15.75">
      <c r="G2316" s="191"/>
    </row>
    <row r="2317" ht="15.75">
      <c r="G2317" s="191"/>
    </row>
    <row r="2318" ht="15.75">
      <c r="G2318" s="191"/>
    </row>
    <row r="2319" ht="15.75">
      <c r="G2319" s="191"/>
    </row>
    <row r="2320" ht="15.75">
      <c r="G2320" s="191"/>
    </row>
    <row r="2321" ht="15.75">
      <c r="G2321" s="191"/>
    </row>
    <row r="2322" ht="15.75">
      <c r="G2322" s="191"/>
    </row>
    <row r="2323" ht="15.75">
      <c r="G2323" s="191"/>
    </row>
    <row r="2324" ht="15.75">
      <c r="G2324" s="191"/>
    </row>
    <row r="2325" ht="15.75">
      <c r="G2325" s="191"/>
    </row>
    <row r="2326" ht="15.75">
      <c r="G2326" s="191"/>
    </row>
    <row r="2327" ht="15.75">
      <c r="G2327" s="191"/>
    </row>
    <row r="2328" ht="15.75">
      <c r="G2328" s="191"/>
    </row>
    <row r="2329" ht="15.75">
      <c r="G2329" s="191"/>
    </row>
    <row r="2330" ht="15.75">
      <c r="G2330" s="191"/>
    </row>
    <row r="2331" ht="15.75">
      <c r="G2331" s="191"/>
    </row>
    <row r="2332" ht="15.75">
      <c r="G2332" s="191"/>
    </row>
    <row r="2333" ht="15.75">
      <c r="G2333" s="191"/>
    </row>
    <row r="2334" ht="15.75">
      <c r="G2334" s="191"/>
    </row>
    <row r="2335" ht="15.75">
      <c r="G2335" s="191"/>
    </row>
    <row r="2336" ht="15.75">
      <c r="G2336" s="191"/>
    </row>
    <row r="2337" ht="15.75">
      <c r="G2337" s="191"/>
    </row>
    <row r="2338" ht="15.75">
      <c r="G2338" s="191"/>
    </row>
    <row r="2339" ht="15.75">
      <c r="G2339" s="191"/>
    </row>
    <row r="2340" ht="15.75">
      <c r="G2340" s="191"/>
    </row>
    <row r="2341" ht="15.75">
      <c r="G2341" s="191"/>
    </row>
    <row r="2342" ht="15.75">
      <c r="G2342" s="191"/>
    </row>
    <row r="2343" ht="15.75">
      <c r="G2343" s="191"/>
    </row>
    <row r="2344" ht="15.75">
      <c r="G2344" s="191"/>
    </row>
    <row r="2345" ht="15.75">
      <c r="G2345" s="191"/>
    </row>
    <row r="2346" ht="15.75">
      <c r="G2346" s="191"/>
    </row>
    <row r="2347" ht="15.75">
      <c r="G2347" s="191"/>
    </row>
    <row r="2348" ht="15.75">
      <c r="G2348" s="191"/>
    </row>
    <row r="2349" ht="15.75">
      <c r="G2349" s="191"/>
    </row>
    <row r="2350" ht="15.75">
      <c r="G2350" s="191"/>
    </row>
    <row r="2351" ht="15.75">
      <c r="G2351" s="191"/>
    </row>
    <row r="2352" ht="15.75">
      <c r="G2352" s="191"/>
    </row>
    <row r="2353" ht="15.75">
      <c r="G2353" s="191"/>
    </row>
    <row r="2354" ht="15.75">
      <c r="G2354" s="191"/>
    </row>
    <row r="2355" ht="15.75">
      <c r="G2355" s="191"/>
    </row>
    <row r="2356" ht="15.75">
      <c r="G2356" s="191"/>
    </row>
    <row r="2357" ht="15.75">
      <c r="G2357" s="191"/>
    </row>
    <row r="2358" ht="15.75">
      <c r="G2358" s="191"/>
    </row>
    <row r="2359" ht="15.75">
      <c r="G2359" s="191"/>
    </row>
    <row r="2360" ht="15.75">
      <c r="G2360" s="191"/>
    </row>
    <row r="2361" ht="15.75">
      <c r="G2361" s="191"/>
    </row>
    <row r="2362" ht="15.75">
      <c r="G2362" s="191"/>
    </row>
    <row r="2363" ht="15.75">
      <c r="G2363" s="191"/>
    </row>
    <row r="2364" ht="15.75">
      <c r="G2364" s="191"/>
    </row>
    <row r="2365" ht="15.75">
      <c r="G2365" s="191"/>
    </row>
    <row r="2366" ht="15.75">
      <c r="G2366" s="191"/>
    </row>
    <row r="2367" ht="15.75">
      <c r="G2367" s="191"/>
    </row>
    <row r="2368" ht="15.75">
      <c r="G2368" s="191"/>
    </row>
    <row r="2369" ht="15.75">
      <c r="G2369" s="191"/>
    </row>
    <row r="2370" ht="15.75">
      <c r="G2370" s="191"/>
    </row>
    <row r="2371" ht="15.75">
      <c r="G2371" s="191"/>
    </row>
    <row r="2372" ht="15.75">
      <c r="G2372" s="191"/>
    </row>
    <row r="2373" ht="15.75">
      <c r="G2373" s="191"/>
    </row>
    <row r="2374" ht="15.75">
      <c r="G2374" s="191"/>
    </row>
    <row r="2375" ht="15.75">
      <c r="G2375" s="191"/>
    </row>
    <row r="2376" ht="15.75">
      <c r="G2376" s="191"/>
    </row>
    <row r="2377" ht="15.75">
      <c r="G2377" s="191"/>
    </row>
    <row r="2378" ht="15.75">
      <c r="G2378" s="191"/>
    </row>
    <row r="2379" ht="15.75">
      <c r="G2379" s="191"/>
    </row>
    <row r="2380" ht="15.75">
      <c r="G2380" s="191"/>
    </row>
    <row r="2381" ht="15.75">
      <c r="G2381" s="191"/>
    </row>
    <row r="2382" ht="15.75">
      <c r="G2382" s="191"/>
    </row>
    <row r="2383" ht="15.75">
      <c r="G2383" s="191"/>
    </row>
    <row r="2384" ht="15.75">
      <c r="G2384" s="191"/>
    </row>
    <row r="2385" ht="15.75">
      <c r="G2385" s="191"/>
    </row>
    <row r="2386" ht="15.75">
      <c r="G2386" s="191"/>
    </row>
    <row r="2387" ht="15.75">
      <c r="G2387" s="191"/>
    </row>
    <row r="2388" ht="15.75">
      <c r="G2388" s="191"/>
    </row>
    <row r="2389" ht="15.75">
      <c r="G2389" s="191"/>
    </row>
    <row r="2390" ht="15.75">
      <c r="G2390" s="191"/>
    </row>
    <row r="2391" ht="15.75">
      <c r="G2391" s="191"/>
    </row>
    <row r="2392" ht="15.75">
      <c r="G2392" s="191"/>
    </row>
    <row r="2393" ht="15.75">
      <c r="G2393" s="191"/>
    </row>
    <row r="2394" ht="15.75">
      <c r="G2394" s="191"/>
    </row>
    <row r="2395" ht="15.75">
      <c r="G2395" s="191"/>
    </row>
    <row r="2396" ht="15.75">
      <c r="G2396" s="191"/>
    </row>
    <row r="2397" ht="15.75">
      <c r="G2397" s="191"/>
    </row>
    <row r="2398" ht="15.75">
      <c r="G2398" s="191"/>
    </row>
    <row r="2399" ht="15.75">
      <c r="G2399" s="191"/>
    </row>
    <row r="2400" ht="15.75">
      <c r="G2400" s="191"/>
    </row>
    <row r="2401" ht="15.75">
      <c r="G2401" s="191"/>
    </row>
    <row r="2402" ht="15.75">
      <c r="G2402" s="191"/>
    </row>
    <row r="2403" ht="15.75">
      <c r="G2403" s="191"/>
    </row>
    <row r="2404" ht="15.75">
      <c r="G2404" s="191"/>
    </row>
    <row r="2405" ht="15.75">
      <c r="G2405" s="191"/>
    </row>
    <row r="2406" ht="15.75">
      <c r="G2406" s="191"/>
    </row>
    <row r="2407" ht="15.75">
      <c r="G2407" s="191"/>
    </row>
    <row r="2408" ht="15.75">
      <c r="G2408" s="191"/>
    </row>
    <row r="2409" ht="15.75">
      <c r="G2409" s="191"/>
    </row>
    <row r="2410" ht="15.75">
      <c r="G2410" s="191"/>
    </row>
    <row r="2411" ht="15.75">
      <c r="G2411" s="191"/>
    </row>
    <row r="2412" ht="15.75">
      <c r="G2412" s="191"/>
    </row>
    <row r="2413" ht="15.75">
      <c r="G2413" s="191"/>
    </row>
    <row r="2414" ht="15.75">
      <c r="G2414" s="191"/>
    </row>
    <row r="2415" ht="15.75">
      <c r="G2415" s="191"/>
    </row>
    <row r="2416" ht="15.75">
      <c r="G2416" s="191"/>
    </row>
    <row r="2417" ht="15.75">
      <c r="G2417" s="191"/>
    </row>
    <row r="2418" ht="15.75">
      <c r="G2418" s="191"/>
    </row>
    <row r="2419" ht="15.75">
      <c r="G2419" s="191"/>
    </row>
    <row r="2420" ht="15.75">
      <c r="G2420" s="191"/>
    </row>
    <row r="2421" ht="15.75">
      <c r="G2421" s="191"/>
    </row>
    <row r="2422" ht="15.75">
      <c r="G2422" s="191"/>
    </row>
    <row r="2423" ht="15.75">
      <c r="G2423" s="191"/>
    </row>
    <row r="2424" ht="15.75">
      <c r="G2424" s="191"/>
    </row>
    <row r="2425" ht="15.75">
      <c r="G2425" s="191"/>
    </row>
    <row r="2426" ht="15.75">
      <c r="G2426" s="191"/>
    </row>
    <row r="2427" ht="15.75">
      <c r="G2427" s="191"/>
    </row>
    <row r="2428" ht="15.75">
      <c r="G2428" s="191"/>
    </row>
    <row r="2429" ht="15.75">
      <c r="G2429" s="191"/>
    </row>
    <row r="2430" ht="15.75">
      <c r="G2430" s="191"/>
    </row>
    <row r="2431" ht="15.75">
      <c r="G2431" s="191"/>
    </row>
    <row r="2432" ht="15.75">
      <c r="G2432" s="191"/>
    </row>
    <row r="2433" ht="15.75">
      <c r="G2433" s="191"/>
    </row>
    <row r="2434" ht="15.75">
      <c r="G2434" s="191"/>
    </row>
    <row r="2435" ht="15.75">
      <c r="G2435" s="191"/>
    </row>
    <row r="2436" ht="15.75">
      <c r="G2436" s="191"/>
    </row>
    <row r="2437" ht="15.75">
      <c r="G2437" s="191"/>
    </row>
    <row r="2438" ht="15.75">
      <c r="G2438" s="191"/>
    </row>
    <row r="2439" ht="15.75">
      <c r="G2439" s="191"/>
    </row>
    <row r="2440" ht="15.75">
      <c r="G2440" s="191"/>
    </row>
    <row r="2441" ht="15.75">
      <c r="G2441" s="191"/>
    </row>
    <row r="2442" ht="15.75">
      <c r="G2442" s="191"/>
    </row>
    <row r="2443" ht="15.75">
      <c r="G2443" s="191"/>
    </row>
    <row r="2444" ht="15.75">
      <c r="G2444" s="191"/>
    </row>
    <row r="2445" ht="15.75">
      <c r="G2445" s="191"/>
    </row>
    <row r="2446" ht="15.75">
      <c r="G2446" s="191"/>
    </row>
    <row r="2447" ht="15.75">
      <c r="G2447" s="191"/>
    </row>
    <row r="2448" ht="15.75">
      <c r="G2448" s="191"/>
    </row>
    <row r="2449" ht="15.75">
      <c r="G2449" s="191"/>
    </row>
    <row r="2450" ht="15.75">
      <c r="G2450" s="191"/>
    </row>
    <row r="2451" ht="15.75">
      <c r="G2451" s="191"/>
    </row>
    <row r="2452" ht="15.75">
      <c r="G2452" s="191"/>
    </row>
    <row r="2453" ht="15.75">
      <c r="G2453" s="191"/>
    </row>
    <row r="2454" ht="15.75">
      <c r="G2454" s="191"/>
    </row>
    <row r="2455" ht="15.75">
      <c r="G2455" s="191"/>
    </row>
    <row r="2456" ht="15.75">
      <c r="G2456" s="191"/>
    </row>
    <row r="2457" ht="15.75">
      <c r="G2457" s="191"/>
    </row>
    <row r="2458" ht="15.75">
      <c r="G2458" s="191"/>
    </row>
    <row r="2459" ht="15.75">
      <c r="G2459" s="191"/>
    </row>
    <row r="2460" ht="15.75">
      <c r="G2460" s="191"/>
    </row>
    <row r="2461" ht="15.75">
      <c r="G2461" s="191"/>
    </row>
    <row r="2462" ht="15.75">
      <c r="G2462" s="191"/>
    </row>
    <row r="2463" ht="15.75">
      <c r="G2463" s="191"/>
    </row>
    <row r="2464" ht="15.75">
      <c r="G2464" s="191"/>
    </row>
    <row r="2465" ht="15.75">
      <c r="G2465" s="191"/>
    </row>
    <row r="2466" ht="15.75">
      <c r="G2466" s="191"/>
    </row>
    <row r="2467" ht="15.75">
      <c r="G2467" s="191"/>
    </row>
    <row r="2468" ht="15.75">
      <c r="G2468" s="191"/>
    </row>
    <row r="2469" ht="15.75">
      <c r="G2469" s="191"/>
    </row>
    <row r="2470" ht="15.75">
      <c r="G2470" s="191"/>
    </row>
    <row r="2471" ht="15.75">
      <c r="G2471" s="191"/>
    </row>
    <row r="2472" ht="15.75">
      <c r="G2472" s="191"/>
    </row>
    <row r="2473" ht="15.75">
      <c r="G2473" s="191"/>
    </row>
    <row r="2474" ht="15.75">
      <c r="G2474" s="191"/>
    </row>
    <row r="2475" ht="15.75">
      <c r="G2475" s="191"/>
    </row>
    <row r="2476" ht="15.75">
      <c r="G2476" s="191"/>
    </row>
    <row r="2477" ht="15.75">
      <c r="G2477" s="191"/>
    </row>
    <row r="2478" ht="15.75">
      <c r="G2478" s="191"/>
    </row>
    <row r="2479" ht="15.75">
      <c r="G2479" s="191"/>
    </row>
    <row r="2480" ht="15.75">
      <c r="G2480" s="191"/>
    </row>
    <row r="2481" ht="15.75">
      <c r="G2481" s="191"/>
    </row>
    <row r="2482" ht="15.75">
      <c r="G2482" s="191"/>
    </row>
    <row r="2483" ht="15.75">
      <c r="G2483" s="191"/>
    </row>
    <row r="2484" ht="15.75">
      <c r="G2484" s="191"/>
    </row>
    <row r="2485" ht="15.75">
      <c r="G2485" s="191"/>
    </row>
    <row r="2486" ht="15.75">
      <c r="G2486" s="191"/>
    </row>
    <row r="2487" ht="15.75">
      <c r="G2487" s="191"/>
    </row>
    <row r="2488" ht="15.75">
      <c r="G2488" s="191"/>
    </row>
    <row r="2489" ht="15.75">
      <c r="G2489" s="191"/>
    </row>
    <row r="2490" ht="15.75">
      <c r="G2490" s="191"/>
    </row>
    <row r="2491" ht="15.75">
      <c r="G2491" s="191"/>
    </row>
    <row r="2492" ht="15.75">
      <c r="G2492" s="191"/>
    </row>
    <row r="2493" ht="15.75">
      <c r="G2493" s="191"/>
    </row>
    <row r="2494" ht="15.75">
      <c r="G2494" s="191"/>
    </row>
    <row r="2495" ht="15.75">
      <c r="G2495" s="191"/>
    </row>
    <row r="2496" ht="15.75">
      <c r="G2496" s="191"/>
    </row>
    <row r="2497" ht="15.75">
      <c r="G2497" s="191"/>
    </row>
    <row r="2498" ht="15.75">
      <c r="G2498" s="191"/>
    </row>
    <row r="2499" ht="15.75">
      <c r="G2499" s="191"/>
    </row>
    <row r="2500" ht="15.75">
      <c r="G2500" s="191"/>
    </row>
    <row r="2501" ht="15.75">
      <c r="G2501" s="191"/>
    </row>
    <row r="2502" ht="15.75">
      <c r="G2502" s="191"/>
    </row>
    <row r="2503" ht="15.75">
      <c r="G2503" s="191"/>
    </row>
    <row r="2504" ht="15.75">
      <c r="G2504" s="191"/>
    </row>
    <row r="2505" ht="15.75">
      <c r="G2505" s="191"/>
    </row>
    <row r="2506" ht="15.75">
      <c r="G2506" s="191"/>
    </row>
    <row r="2507" ht="15.75">
      <c r="G2507" s="191"/>
    </row>
    <row r="2508" ht="15.75">
      <c r="G2508" s="191"/>
    </row>
    <row r="2509" ht="15.75">
      <c r="G2509" s="191"/>
    </row>
    <row r="2510" ht="15.75">
      <c r="G2510" s="191"/>
    </row>
    <row r="2511" ht="15.75">
      <c r="G2511" s="191"/>
    </row>
    <row r="2512" ht="15.75">
      <c r="G2512" s="191"/>
    </row>
    <row r="2513" ht="15.75">
      <c r="G2513" s="191"/>
    </row>
    <row r="2514" ht="15.75">
      <c r="G2514" s="191"/>
    </row>
    <row r="2515" ht="15.75">
      <c r="G2515" s="191"/>
    </row>
    <row r="2516" ht="15.75">
      <c r="G2516" s="191"/>
    </row>
    <row r="2517" ht="15.75">
      <c r="G2517" s="191"/>
    </row>
    <row r="2518" ht="15.75">
      <c r="G2518" s="191"/>
    </row>
    <row r="2519" ht="15.75">
      <c r="G2519" s="191"/>
    </row>
    <row r="2520" ht="15.75">
      <c r="G2520" s="191"/>
    </row>
    <row r="2521" ht="15.75">
      <c r="G2521" s="191"/>
    </row>
    <row r="2522" ht="15.75">
      <c r="G2522" s="191"/>
    </row>
    <row r="2523" ht="15.75">
      <c r="G2523" s="191"/>
    </row>
    <row r="2524" ht="15.75">
      <c r="G2524" s="191"/>
    </row>
    <row r="2525" ht="15.75">
      <c r="G2525" s="191"/>
    </row>
    <row r="2526" ht="15.75">
      <c r="G2526" s="191"/>
    </row>
    <row r="2527" ht="15.75">
      <c r="G2527" s="191"/>
    </row>
    <row r="2528" ht="15.75">
      <c r="G2528" s="191"/>
    </row>
    <row r="2529" ht="15.75">
      <c r="G2529" s="191"/>
    </row>
    <row r="2530" ht="15.75">
      <c r="G2530" s="191"/>
    </row>
    <row r="2531" ht="15.75">
      <c r="G2531" s="191"/>
    </row>
    <row r="2532" ht="15.75">
      <c r="G2532" s="191"/>
    </row>
    <row r="2533" ht="15.75">
      <c r="G2533" s="191"/>
    </row>
    <row r="2534" ht="15.75">
      <c r="G2534" s="191"/>
    </row>
    <row r="2535" ht="15.75">
      <c r="G2535" s="191"/>
    </row>
    <row r="2536" ht="15.75">
      <c r="G2536" s="191"/>
    </row>
    <row r="2537" ht="15.75">
      <c r="G2537" s="191"/>
    </row>
    <row r="2538" ht="15.75">
      <c r="G2538" s="191"/>
    </row>
    <row r="2539" ht="15.75">
      <c r="G2539" s="191"/>
    </row>
    <row r="2540" ht="15.75">
      <c r="G2540" s="191"/>
    </row>
    <row r="2541" ht="15.75">
      <c r="G2541" s="191"/>
    </row>
    <row r="2542" ht="15.75">
      <c r="G2542" s="191"/>
    </row>
    <row r="2543" ht="15.75">
      <c r="G2543" s="191"/>
    </row>
    <row r="2544" ht="15.75">
      <c r="G2544" s="191"/>
    </row>
    <row r="2545" ht="15.75">
      <c r="G2545" s="191"/>
    </row>
    <row r="2546" ht="15.75">
      <c r="G2546" s="191"/>
    </row>
    <row r="2547" ht="15.75">
      <c r="G2547" s="191"/>
    </row>
    <row r="2548" ht="15.75">
      <c r="G2548" s="191"/>
    </row>
    <row r="2549" ht="15.75">
      <c r="G2549" s="191"/>
    </row>
    <row r="2550" ht="15.75">
      <c r="G2550" s="191"/>
    </row>
    <row r="2551" ht="15.75">
      <c r="G2551" s="191"/>
    </row>
    <row r="2552" ht="15.75">
      <c r="G2552" s="191"/>
    </row>
    <row r="2553" ht="15.75">
      <c r="G2553" s="191"/>
    </row>
    <row r="2554" ht="15.75">
      <c r="G2554" s="191"/>
    </row>
    <row r="2555" ht="15.75">
      <c r="G2555" s="191"/>
    </row>
    <row r="2556" ht="15.75">
      <c r="G2556" s="191"/>
    </row>
    <row r="2557" ht="15.75">
      <c r="G2557" s="191"/>
    </row>
    <row r="2558" ht="15.75">
      <c r="G2558" s="191"/>
    </row>
    <row r="2559" ht="15.75">
      <c r="G2559" s="191"/>
    </row>
    <row r="2560" ht="15.75">
      <c r="G2560" s="191"/>
    </row>
    <row r="2561" ht="15.75">
      <c r="G2561" s="191"/>
    </row>
    <row r="2562" ht="15.75">
      <c r="G2562" s="191"/>
    </row>
    <row r="2563" ht="15.75">
      <c r="G2563" s="191"/>
    </row>
    <row r="2564" ht="15.75">
      <c r="G2564" s="191"/>
    </row>
    <row r="2565" ht="15.75">
      <c r="G2565" s="191"/>
    </row>
    <row r="2566" ht="15.75">
      <c r="G2566" s="191"/>
    </row>
    <row r="2567" ht="15.75">
      <c r="G2567" s="191"/>
    </row>
    <row r="2568" ht="15.75">
      <c r="G2568" s="191"/>
    </row>
    <row r="2569" ht="15.75">
      <c r="G2569" s="191"/>
    </row>
    <row r="2570" ht="15.75">
      <c r="G2570" s="191"/>
    </row>
    <row r="2571" ht="15.75">
      <c r="G2571" s="191"/>
    </row>
    <row r="2572" ht="15.75">
      <c r="G2572" s="191"/>
    </row>
    <row r="2573" ht="15.75">
      <c r="G2573" s="191"/>
    </row>
    <row r="2574" ht="15.75">
      <c r="G2574" s="191"/>
    </row>
    <row r="2575" ht="15.75">
      <c r="G2575" s="191"/>
    </row>
    <row r="2576" ht="15.75">
      <c r="G2576" s="191"/>
    </row>
    <row r="2577" ht="15.75">
      <c r="G2577" s="191"/>
    </row>
    <row r="2578" ht="15.75">
      <c r="G2578" s="191"/>
    </row>
    <row r="2579" ht="15.75">
      <c r="G2579" s="191"/>
    </row>
    <row r="2580" ht="15.75">
      <c r="G2580" s="191"/>
    </row>
    <row r="2581" ht="15.75">
      <c r="G2581" s="191"/>
    </row>
    <row r="2582" ht="15.75">
      <c r="G2582" s="191"/>
    </row>
    <row r="2583" ht="15.75">
      <c r="G2583" s="191"/>
    </row>
    <row r="2584" ht="15.75">
      <c r="G2584" s="191"/>
    </row>
    <row r="2585" ht="15.75">
      <c r="G2585" s="191"/>
    </row>
    <row r="2586" ht="15.75">
      <c r="G2586" s="191"/>
    </row>
    <row r="2587" ht="15.75">
      <c r="G2587" s="191"/>
    </row>
    <row r="2588" ht="15.75">
      <c r="G2588" s="191"/>
    </row>
    <row r="2589" ht="15.75">
      <c r="G2589" s="191"/>
    </row>
    <row r="2590" ht="15.75">
      <c r="G2590" s="191"/>
    </row>
    <row r="2591" ht="15.75">
      <c r="G2591" s="191"/>
    </row>
    <row r="2592" ht="15.75">
      <c r="G2592" s="191"/>
    </row>
    <row r="2593" ht="15.75">
      <c r="G2593" s="191"/>
    </row>
    <row r="2594" ht="15.75">
      <c r="G2594" s="191"/>
    </row>
    <row r="2595" ht="15.75">
      <c r="G2595" s="191"/>
    </row>
    <row r="2596" ht="15.75">
      <c r="G2596" s="191"/>
    </row>
    <row r="2597" ht="15.75">
      <c r="G2597" s="191"/>
    </row>
    <row r="2598" ht="15.75">
      <c r="G2598" s="191"/>
    </row>
    <row r="2599" ht="15.75">
      <c r="G2599" s="191"/>
    </row>
    <row r="2600" ht="15.75">
      <c r="G2600" s="191"/>
    </row>
    <row r="2601" ht="15.75">
      <c r="G2601" s="191"/>
    </row>
    <row r="2602" ht="15.75">
      <c r="G2602" s="191"/>
    </row>
    <row r="2603" ht="15.75">
      <c r="G2603" s="191"/>
    </row>
    <row r="2604" ht="15.75">
      <c r="G2604" s="191"/>
    </row>
    <row r="2605" ht="15.75">
      <c r="G2605" s="191"/>
    </row>
    <row r="2606" ht="15.75">
      <c r="G2606" s="191"/>
    </row>
    <row r="2607" ht="15.75">
      <c r="G2607" s="191"/>
    </row>
    <row r="2608" ht="15.75">
      <c r="G2608" s="191"/>
    </row>
    <row r="2609" ht="15.75">
      <c r="G2609" s="191"/>
    </row>
    <row r="2610" ht="15.75">
      <c r="G2610" s="191"/>
    </row>
    <row r="2611" ht="15.75">
      <c r="G2611" s="191"/>
    </row>
    <row r="2612" ht="15.75">
      <c r="G2612" s="191"/>
    </row>
    <row r="2613" ht="15.75">
      <c r="G2613" s="191"/>
    </row>
    <row r="2614" ht="15.75">
      <c r="G2614" s="191"/>
    </row>
    <row r="2615" ht="15.75">
      <c r="G2615" s="191"/>
    </row>
    <row r="2616" ht="15.75">
      <c r="G2616" s="191"/>
    </row>
    <row r="2617" ht="15.75">
      <c r="G2617" s="191"/>
    </row>
    <row r="2618" ht="15.75">
      <c r="G2618" s="191"/>
    </row>
    <row r="2619" ht="15.75">
      <c r="G2619" s="191"/>
    </row>
    <row r="2620" ht="15.75">
      <c r="G2620" s="191"/>
    </row>
    <row r="2621" ht="15.75">
      <c r="G2621" s="191"/>
    </row>
    <row r="2622" ht="15.75">
      <c r="G2622" s="191"/>
    </row>
    <row r="2623" ht="15.75">
      <c r="G2623" s="191"/>
    </row>
    <row r="2624" ht="15.75">
      <c r="G2624" s="191"/>
    </row>
    <row r="2625" ht="15.75">
      <c r="G2625" s="191"/>
    </row>
    <row r="2626" ht="15.75">
      <c r="G2626" s="191"/>
    </row>
    <row r="2627" ht="15.75">
      <c r="G2627" s="191"/>
    </row>
    <row r="2628" ht="15.75">
      <c r="G2628" s="191"/>
    </row>
    <row r="2629" ht="15.75">
      <c r="G2629" s="191"/>
    </row>
    <row r="2630" ht="15.75">
      <c r="G2630" s="191"/>
    </row>
    <row r="2631" ht="15.75">
      <c r="G2631" s="191"/>
    </row>
    <row r="2632" ht="15.75">
      <c r="G2632" s="191"/>
    </row>
    <row r="2633" ht="15.75">
      <c r="G2633" s="191"/>
    </row>
    <row r="2634" ht="15.75">
      <c r="G2634" s="191"/>
    </row>
    <row r="2635" ht="15.75">
      <c r="G2635" s="191"/>
    </row>
    <row r="2636" ht="15.75">
      <c r="G2636" s="191"/>
    </row>
    <row r="2637" ht="15.75">
      <c r="G2637" s="191"/>
    </row>
    <row r="2638" ht="15.75">
      <c r="G2638" s="191"/>
    </row>
    <row r="2639" ht="15.75">
      <c r="G2639" s="191"/>
    </row>
    <row r="2640" ht="15.75">
      <c r="G2640" s="191"/>
    </row>
    <row r="2641" ht="15.75">
      <c r="G2641" s="191"/>
    </row>
    <row r="2642" ht="15.75">
      <c r="G2642" s="191"/>
    </row>
    <row r="2643" ht="15.75">
      <c r="G2643" s="191"/>
    </row>
    <row r="2644" ht="15.75">
      <c r="G2644" s="191"/>
    </row>
    <row r="2645" ht="15.75">
      <c r="G2645" s="191"/>
    </row>
    <row r="2646" ht="15.75">
      <c r="G2646" s="191"/>
    </row>
    <row r="2647" ht="15.75">
      <c r="G2647" s="191"/>
    </row>
    <row r="2648" ht="15.75">
      <c r="G2648" s="191"/>
    </row>
    <row r="2649" ht="15.75">
      <c r="G2649" s="191"/>
    </row>
    <row r="2650" ht="15.75">
      <c r="G2650" s="191"/>
    </row>
    <row r="2651" ht="15.75">
      <c r="G2651" s="191"/>
    </row>
    <row r="2652" ht="15.75">
      <c r="G2652" s="191"/>
    </row>
    <row r="2653" ht="15.75">
      <c r="G2653" s="191"/>
    </row>
    <row r="2654" ht="15.75">
      <c r="G2654" s="191"/>
    </row>
    <row r="2655" ht="15.75">
      <c r="G2655" s="191"/>
    </row>
    <row r="2656" ht="15.75">
      <c r="G2656" s="191"/>
    </row>
    <row r="2657" ht="15.75">
      <c r="G2657" s="191"/>
    </row>
    <row r="2658" ht="15.75">
      <c r="G2658" s="191"/>
    </row>
    <row r="2659" ht="15.75">
      <c r="G2659" s="191"/>
    </row>
    <row r="2660" ht="15.75">
      <c r="G2660" s="191"/>
    </row>
    <row r="2661" ht="15.75">
      <c r="G2661" s="191"/>
    </row>
    <row r="2662" ht="15.75">
      <c r="G2662" s="191"/>
    </row>
    <row r="2663" ht="15.75">
      <c r="G2663" s="191"/>
    </row>
    <row r="2664" ht="15.75">
      <c r="G2664" s="191"/>
    </row>
    <row r="2665" ht="15.75">
      <c r="G2665" s="191"/>
    </row>
    <row r="2666" ht="15.75">
      <c r="G2666" s="191"/>
    </row>
    <row r="2667" ht="15.75">
      <c r="G2667" s="191"/>
    </row>
    <row r="2668" ht="15.75">
      <c r="G2668" s="191"/>
    </row>
    <row r="2669" ht="15.75">
      <c r="G2669" s="191"/>
    </row>
    <row r="2670" ht="15.75">
      <c r="G2670" s="191"/>
    </row>
    <row r="2671" ht="15.75">
      <c r="G2671" s="191"/>
    </row>
    <row r="2672" ht="15.75">
      <c r="G2672" s="191"/>
    </row>
    <row r="2673" ht="15.75">
      <c r="G2673" s="191"/>
    </row>
    <row r="2674" ht="15.75">
      <c r="G2674" s="191"/>
    </row>
    <row r="2675" ht="15.75">
      <c r="G2675" s="191"/>
    </row>
    <row r="2676" ht="15.75">
      <c r="G2676" s="191"/>
    </row>
    <row r="2677" ht="15.75">
      <c r="G2677" s="191"/>
    </row>
    <row r="2678" ht="15.75">
      <c r="G2678" s="191"/>
    </row>
    <row r="2679" ht="15.75">
      <c r="G2679" s="191"/>
    </row>
    <row r="2680" ht="15.75">
      <c r="G2680" s="191"/>
    </row>
    <row r="2681" ht="15.75">
      <c r="G2681" s="191"/>
    </row>
    <row r="2682" ht="15.75">
      <c r="G2682" s="191"/>
    </row>
    <row r="2683" ht="15.75">
      <c r="G2683" s="191"/>
    </row>
    <row r="2684" ht="15.75">
      <c r="G2684" s="191"/>
    </row>
    <row r="2685" ht="15.75">
      <c r="G2685" s="191"/>
    </row>
    <row r="2686" ht="15.75">
      <c r="G2686" s="191"/>
    </row>
    <row r="2687" ht="15.75">
      <c r="G2687" s="191"/>
    </row>
    <row r="2688" ht="15.75">
      <c r="G2688" s="191"/>
    </row>
    <row r="2689" ht="15.75">
      <c r="G2689" s="191"/>
    </row>
    <row r="2690" ht="15.75">
      <c r="G2690" s="191"/>
    </row>
    <row r="2691" ht="15.75">
      <c r="G2691" s="191"/>
    </row>
    <row r="2692" ht="15.75">
      <c r="G2692" s="191"/>
    </row>
    <row r="2693" ht="15.75">
      <c r="G2693" s="191"/>
    </row>
    <row r="2694" ht="15.75">
      <c r="G2694" s="191"/>
    </row>
    <row r="2695" ht="15.75">
      <c r="G2695" s="191"/>
    </row>
    <row r="2696" ht="15.75">
      <c r="G2696" s="191"/>
    </row>
    <row r="2697" ht="15.75">
      <c r="G2697" s="191"/>
    </row>
    <row r="2698" ht="15.75">
      <c r="G2698" s="191"/>
    </row>
    <row r="2699" ht="15.75">
      <c r="G2699" s="191"/>
    </row>
    <row r="2700" ht="15.75">
      <c r="G2700" s="191"/>
    </row>
    <row r="2701" ht="15.75">
      <c r="G2701" s="191"/>
    </row>
    <row r="2702" ht="15.75">
      <c r="G2702" s="191"/>
    </row>
    <row r="2703" ht="15.75">
      <c r="G2703" s="191"/>
    </row>
    <row r="2704" ht="15.75">
      <c r="G2704" s="191"/>
    </row>
    <row r="2705" ht="15.75">
      <c r="G2705" s="191"/>
    </row>
    <row r="2706" ht="15.75">
      <c r="G2706" s="191"/>
    </row>
    <row r="2707" ht="15.75">
      <c r="G2707" s="191"/>
    </row>
    <row r="2708" ht="15.75">
      <c r="G2708" s="191"/>
    </row>
    <row r="2709" ht="15.75">
      <c r="G2709" s="191"/>
    </row>
    <row r="2710" ht="15.75">
      <c r="G2710" s="191"/>
    </row>
    <row r="2711" ht="15.75">
      <c r="G2711" s="191"/>
    </row>
    <row r="2712" ht="15.75">
      <c r="G2712" s="191"/>
    </row>
    <row r="2713" ht="15.75">
      <c r="G2713" s="191"/>
    </row>
    <row r="2714" ht="15.75">
      <c r="G2714" s="191"/>
    </row>
    <row r="2715" ht="15.75">
      <c r="G2715" s="191"/>
    </row>
    <row r="2716" ht="15.75">
      <c r="G2716" s="191"/>
    </row>
    <row r="2717" ht="15.75">
      <c r="G2717" s="191"/>
    </row>
    <row r="2718" ht="15.75">
      <c r="G2718" s="191"/>
    </row>
    <row r="2719" ht="15.75">
      <c r="G2719" s="191"/>
    </row>
    <row r="2720" ht="15.75">
      <c r="G2720" s="191"/>
    </row>
    <row r="2721" ht="15.75">
      <c r="G2721" s="191"/>
    </row>
    <row r="2722" ht="15.75">
      <c r="G2722" s="191"/>
    </row>
    <row r="2723" ht="15.75">
      <c r="G2723" s="191"/>
    </row>
    <row r="2724" ht="15.75">
      <c r="G2724" s="191"/>
    </row>
    <row r="2725" ht="15.75">
      <c r="G2725" s="191"/>
    </row>
    <row r="2726" ht="15.75">
      <c r="G2726" s="191"/>
    </row>
    <row r="2727" ht="15.75">
      <c r="G2727" s="191"/>
    </row>
    <row r="2728" ht="15.75">
      <c r="G2728" s="191"/>
    </row>
    <row r="2729" ht="15.75">
      <c r="G2729" s="191"/>
    </row>
    <row r="2730" ht="15.75">
      <c r="G2730" s="191"/>
    </row>
    <row r="2731" ht="15.75">
      <c r="G2731" s="191"/>
    </row>
    <row r="2732" ht="15.75">
      <c r="G2732" s="191"/>
    </row>
    <row r="2733" ht="15.75">
      <c r="G2733" s="191"/>
    </row>
    <row r="2734" ht="15.75">
      <c r="G2734" s="191"/>
    </row>
    <row r="2735" ht="15.75">
      <c r="G2735" s="191"/>
    </row>
    <row r="2736" ht="15.75">
      <c r="G2736" s="191"/>
    </row>
    <row r="2737" ht="15.75">
      <c r="G2737" s="191"/>
    </row>
    <row r="2738" ht="15.75">
      <c r="G2738" s="191"/>
    </row>
    <row r="2739" ht="15.75">
      <c r="G2739" s="191"/>
    </row>
    <row r="2740" ht="15.75">
      <c r="G2740" s="191"/>
    </row>
    <row r="2741" ht="15.75">
      <c r="G2741" s="191"/>
    </row>
    <row r="2742" ht="15.75">
      <c r="G2742" s="191"/>
    </row>
    <row r="2743" ht="15.75">
      <c r="G2743" s="191"/>
    </row>
    <row r="2744" ht="15.75">
      <c r="G2744" s="191"/>
    </row>
    <row r="2745" ht="15.75">
      <c r="G2745" s="191"/>
    </row>
    <row r="2746" ht="15.75">
      <c r="G2746" s="191"/>
    </row>
    <row r="2747" ht="15.75">
      <c r="G2747" s="191"/>
    </row>
    <row r="2748" ht="15.75">
      <c r="G2748" s="191"/>
    </row>
    <row r="2749" ht="15.75">
      <c r="G2749" s="191"/>
    </row>
    <row r="2750" ht="15.75">
      <c r="G2750" s="191"/>
    </row>
    <row r="2751" ht="15.75">
      <c r="G2751" s="191"/>
    </row>
    <row r="2752" ht="15.75">
      <c r="G2752" s="191"/>
    </row>
    <row r="2753" ht="15.75">
      <c r="G2753" s="191"/>
    </row>
    <row r="2754" ht="15.75">
      <c r="G2754" s="191"/>
    </row>
    <row r="2755" ht="15.75">
      <c r="G2755" s="191"/>
    </row>
    <row r="2756" ht="15.75">
      <c r="G2756" s="191"/>
    </row>
    <row r="2757" ht="15.75">
      <c r="G2757" s="191"/>
    </row>
    <row r="2758" ht="15.75">
      <c r="G2758" s="191"/>
    </row>
    <row r="2759" ht="15.75">
      <c r="G2759" s="191"/>
    </row>
    <row r="2760" ht="15.75">
      <c r="G2760" s="191"/>
    </row>
    <row r="2761" ht="15.75">
      <c r="G2761" s="191"/>
    </row>
    <row r="2762" ht="15.75">
      <c r="G2762" s="191"/>
    </row>
    <row r="2763" ht="15.75">
      <c r="G2763" s="191"/>
    </row>
    <row r="2764" ht="15.75">
      <c r="G2764" s="191"/>
    </row>
    <row r="2765" ht="15.75">
      <c r="G2765" s="191"/>
    </row>
    <row r="2766" ht="15.75">
      <c r="G2766" s="191"/>
    </row>
    <row r="2767" ht="15.75">
      <c r="G2767" s="191"/>
    </row>
    <row r="2768" ht="15.75">
      <c r="G2768" s="191"/>
    </row>
    <row r="2769" ht="15.75">
      <c r="G2769" s="191"/>
    </row>
    <row r="2770" ht="15.75">
      <c r="G2770" s="191"/>
    </row>
    <row r="2771" ht="15.75">
      <c r="G2771" s="191"/>
    </row>
    <row r="2772" ht="15.75">
      <c r="G2772" s="191"/>
    </row>
    <row r="2773" ht="15.75">
      <c r="G2773" s="191"/>
    </row>
    <row r="2774" ht="15.75">
      <c r="G2774" s="191"/>
    </row>
    <row r="2775" ht="15.75">
      <c r="G2775" s="191"/>
    </row>
    <row r="2776" ht="15.75">
      <c r="G2776" s="191"/>
    </row>
    <row r="2777" ht="15.75">
      <c r="G2777" s="191"/>
    </row>
    <row r="2778" ht="15.75">
      <c r="G2778" s="191"/>
    </row>
    <row r="2779" ht="15.75">
      <c r="G2779" s="191"/>
    </row>
    <row r="2780" ht="15.75">
      <c r="G2780" s="191"/>
    </row>
    <row r="2781" ht="15.75">
      <c r="G2781" s="191"/>
    </row>
    <row r="2782" ht="15.75">
      <c r="G2782" s="191"/>
    </row>
    <row r="2783" ht="15.75">
      <c r="G2783" s="191"/>
    </row>
    <row r="2784" ht="15.75">
      <c r="G2784" s="191"/>
    </row>
    <row r="2785" ht="15.75">
      <c r="G2785" s="191"/>
    </row>
    <row r="2786" ht="15.75">
      <c r="G2786" s="191"/>
    </row>
    <row r="2787" ht="15.75">
      <c r="G2787" s="191"/>
    </row>
    <row r="2788" ht="15.75">
      <c r="G2788" s="191"/>
    </row>
    <row r="2789" ht="15.75">
      <c r="G2789" s="191"/>
    </row>
    <row r="2790" ht="15.75">
      <c r="G2790" s="191"/>
    </row>
    <row r="2791" ht="15.75">
      <c r="G2791" s="191"/>
    </row>
    <row r="2792" ht="15.75">
      <c r="G2792" s="191"/>
    </row>
    <row r="2793" ht="15.75">
      <c r="G2793" s="191"/>
    </row>
    <row r="2794" ht="15.75">
      <c r="G2794" s="191"/>
    </row>
    <row r="2795" ht="15.75">
      <c r="G2795" s="191"/>
    </row>
    <row r="2796" ht="15.75">
      <c r="G2796" s="191"/>
    </row>
    <row r="2797" ht="15.75">
      <c r="G2797" s="191"/>
    </row>
    <row r="2798" ht="15.75">
      <c r="G2798" s="191"/>
    </row>
    <row r="2799" ht="15.75">
      <c r="G2799" s="191"/>
    </row>
    <row r="2800" ht="15.75">
      <c r="G2800" s="191"/>
    </row>
    <row r="2801" ht="15.75">
      <c r="G2801" s="191"/>
    </row>
    <row r="2802" ht="15.75">
      <c r="G2802" s="191"/>
    </row>
    <row r="2803" ht="15.75">
      <c r="G2803" s="191"/>
    </row>
    <row r="2804" ht="15.75">
      <c r="G2804" s="191"/>
    </row>
    <row r="2805" ht="15.75">
      <c r="G2805" s="191"/>
    </row>
    <row r="2806" ht="15.75">
      <c r="G2806" s="191"/>
    </row>
    <row r="2807" ht="15.75">
      <c r="G2807" s="191"/>
    </row>
    <row r="2808" ht="15.75">
      <c r="G2808" s="191"/>
    </row>
    <row r="2809" ht="15.75">
      <c r="G2809" s="191"/>
    </row>
    <row r="2810" ht="15.75">
      <c r="G2810" s="191"/>
    </row>
    <row r="2811" ht="15.75">
      <c r="G2811" s="191"/>
    </row>
    <row r="2812" ht="15.75">
      <c r="G2812" s="191"/>
    </row>
    <row r="2813" ht="15.75">
      <c r="G2813" s="191"/>
    </row>
    <row r="2814" ht="15.75">
      <c r="G2814" s="191"/>
    </row>
    <row r="2815" ht="15.75">
      <c r="G2815" s="191"/>
    </row>
    <row r="2816" ht="15.75">
      <c r="G2816" s="191"/>
    </row>
    <row r="2817" ht="15.75">
      <c r="G2817" s="191"/>
    </row>
    <row r="2818" ht="15.75">
      <c r="G2818" s="191"/>
    </row>
    <row r="2819" ht="15.75">
      <c r="G2819" s="191"/>
    </row>
    <row r="2820" ht="15.75">
      <c r="G2820" s="191"/>
    </row>
    <row r="2821" ht="15.75">
      <c r="G2821" s="191"/>
    </row>
    <row r="2822" ht="15.75">
      <c r="G2822" s="191"/>
    </row>
    <row r="2823" ht="15.75">
      <c r="G2823" s="191"/>
    </row>
    <row r="2824" ht="15.75">
      <c r="G2824" s="191"/>
    </row>
    <row r="2825" ht="15.75">
      <c r="G2825" s="191"/>
    </row>
    <row r="2826" ht="15.75">
      <c r="G2826" s="191"/>
    </row>
    <row r="2827" ht="15.75">
      <c r="G2827" s="191"/>
    </row>
    <row r="2828" ht="15.75">
      <c r="G2828" s="191"/>
    </row>
    <row r="2829" ht="15.75">
      <c r="G2829" s="191"/>
    </row>
    <row r="2830" ht="15.75">
      <c r="G2830" s="191"/>
    </row>
    <row r="2831" ht="15.75">
      <c r="G2831" s="191"/>
    </row>
    <row r="2832" ht="15.75">
      <c r="G2832" s="191"/>
    </row>
    <row r="2833" ht="15.75">
      <c r="G2833" s="191"/>
    </row>
    <row r="2834" ht="15.75">
      <c r="G2834" s="191"/>
    </row>
    <row r="2835" ht="15.75">
      <c r="G2835" s="191"/>
    </row>
    <row r="2836" ht="15.75">
      <c r="G2836" s="191"/>
    </row>
    <row r="2837" ht="15.75">
      <c r="G2837" s="191"/>
    </row>
    <row r="2838" ht="15.75">
      <c r="G2838" s="191"/>
    </row>
    <row r="2839" ht="15.75">
      <c r="G2839" s="191"/>
    </row>
    <row r="2840" ht="15.75">
      <c r="G2840" s="191"/>
    </row>
    <row r="2841" ht="15.75">
      <c r="G2841" s="191"/>
    </row>
    <row r="2842" ht="15.75">
      <c r="G2842" s="191"/>
    </row>
    <row r="2843" ht="15.75">
      <c r="G2843" s="191"/>
    </row>
    <row r="2844" ht="15.75">
      <c r="G2844" s="191"/>
    </row>
    <row r="2845" ht="15.75">
      <c r="G2845" s="191"/>
    </row>
    <row r="2846" ht="15.75">
      <c r="G2846" s="191"/>
    </row>
    <row r="2847" ht="15.75">
      <c r="G2847" s="191"/>
    </row>
    <row r="2848" ht="15.75">
      <c r="G2848" s="191"/>
    </row>
    <row r="2849" ht="15.75">
      <c r="G2849" s="191"/>
    </row>
    <row r="2850" ht="15.75">
      <c r="G2850" s="191"/>
    </row>
    <row r="2851" ht="15.75">
      <c r="G2851" s="191"/>
    </row>
    <row r="2852" ht="15.75">
      <c r="G2852" s="191"/>
    </row>
    <row r="2853" ht="15.75">
      <c r="G2853" s="191"/>
    </row>
    <row r="2854" ht="15.75">
      <c r="G2854" s="191"/>
    </row>
    <row r="2855" ht="15.75">
      <c r="G2855" s="191"/>
    </row>
    <row r="2856" ht="15.75">
      <c r="G2856" s="191"/>
    </row>
    <row r="2857" ht="15.75">
      <c r="G2857" s="191"/>
    </row>
    <row r="2858" ht="15.75">
      <c r="G2858" s="191"/>
    </row>
    <row r="2859" ht="15.75">
      <c r="G2859" s="191"/>
    </row>
    <row r="2860" ht="15.75">
      <c r="G2860" s="191"/>
    </row>
    <row r="2861" ht="15.75">
      <c r="G2861" s="191"/>
    </row>
    <row r="2862" ht="15.75">
      <c r="G2862" s="191"/>
    </row>
    <row r="2863" ht="15.75">
      <c r="G2863" s="191"/>
    </row>
    <row r="2864" ht="15.75">
      <c r="G2864" s="191"/>
    </row>
    <row r="2865" ht="15.75">
      <c r="G2865" s="191"/>
    </row>
    <row r="2866" ht="15.75">
      <c r="G2866" s="191"/>
    </row>
    <row r="2867" ht="15.75">
      <c r="G2867" s="191"/>
    </row>
    <row r="2868" ht="15.75">
      <c r="G2868" s="191"/>
    </row>
    <row r="2869" ht="15.75">
      <c r="G2869" s="191"/>
    </row>
    <row r="2870" ht="15.75">
      <c r="G2870" s="191"/>
    </row>
    <row r="2871" ht="15.75">
      <c r="G2871" s="191"/>
    </row>
    <row r="2872" ht="15.75">
      <c r="G2872" s="191"/>
    </row>
    <row r="2873" ht="15.75">
      <c r="G2873" s="191"/>
    </row>
    <row r="2874" ht="15.75">
      <c r="G2874" s="191"/>
    </row>
    <row r="2875" ht="15.75">
      <c r="G2875" s="191"/>
    </row>
    <row r="2876" ht="15.75">
      <c r="G2876" s="191"/>
    </row>
    <row r="2877" ht="15.75">
      <c r="G2877" s="191"/>
    </row>
    <row r="2878" ht="15.75">
      <c r="G2878" s="191"/>
    </row>
    <row r="2879" ht="15.75">
      <c r="G2879" s="191"/>
    </row>
    <row r="2880" ht="15.75">
      <c r="G2880" s="191"/>
    </row>
    <row r="2881" ht="15.75">
      <c r="G2881" s="191"/>
    </row>
    <row r="2882" ht="15.75">
      <c r="G2882" s="191"/>
    </row>
    <row r="2883" ht="15.75">
      <c r="G2883" s="191"/>
    </row>
    <row r="2884" ht="15.75">
      <c r="G2884" s="191"/>
    </row>
    <row r="2885" ht="15.75">
      <c r="G2885" s="191"/>
    </row>
    <row r="2886" ht="15.75">
      <c r="G2886" s="191"/>
    </row>
    <row r="2887" ht="15.75">
      <c r="G2887" s="191"/>
    </row>
    <row r="2888" ht="15.75">
      <c r="G2888" s="191"/>
    </row>
    <row r="2889" ht="15.75">
      <c r="G2889" s="191"/>
    </row>
    <row r="2890" ht="15.75">
      <c r="G2890" s="191"/>
    </row>
    <row r="2891" ht="15.75">
      <c r="G2891" s="191"/>
    </row>
    <row r="2892" ht="15.75">
      <c r="G2892" s="191"/>
    </row>
    <row r="2893" ht="15.75">
      <c r="G2893" s="191"/>
    </row>
    <row r="2894" ht="15.75">
      <c r="G2894" s="191"/>
    </row>
    <row r="2895" ht="15.75">
      <c r="G2895" s="191"/>
    </row>
    <row r="2896" ht="15.75">
      <c r="G2896" s="191"/>
    </row>
    <row r="2897" ht="15.75">
      <c r="G2897" s="191"/>
    </row>
    <row r="2898" ht="15.75">
      <c r="G2898" s="191"/>
    </row>
    <row r="2899" ht="15.75">
      <c r="G2899" s="191"/>
    </row>
    <row r="2900" ht="15.75">
      <c r="G2900" s="191"/>
    </row>
    <row r="2901" ht="15.75">
      <c r="G2901" s="191"/>
    </row>
    <row r="2902" ht="15.75">
      <c r="G2902" s="191"/>
    </row>
    <row r="2903" ht="15.75">
      <c r="G2903" s="191"/>
    </row>
    <row r="2904" ht="15.75">
      <c r="G2904" s="191"/>
    </row>
    <row r="2905" ht="15.75">
      <c r="G2905" s="191"/>
    </row>
    <row r="2906" ht="15.75">
      <c r="G2906" s="191"/>
    </row>
    <row r="2907" ht="15.75">
      <c r="G2907" s="191"/>
    </row>
    <row r="2908" ht="15.75">
      <c r="G2908" s="191"/>
    </row>
    <row r="2909" ht="15.75">
      <c r="G2909" s="191"/>
    </row>
    <row r="2910" ht="15.75">
      <c r="G2910" s="191"/>
    </row>
    <row r="2911" ht="15.75">
      <c r="G2911" s="191"/>
    </row>
    <row r="2912" ht="15.75">
      <c r="G2912" s="191"/>
    </row>
    <row r="2913" ht="15.75">
      <c r="G2913" s="191"/>
    </row>
    <row r="2914" ht="15.75">
      <c r="G2914" s="191"/>
    </row>
    <row r="2915" ht="15.75">
      <c r="G2915" s="191"/>
    </row>
    <row r="2916" ht="15.75">
      <c r="G2916" s="191"/>
    </row>
    <row r="2917" ht="15.75">
      <c r="G2917" s="191"/>
    </row>
    <row r="2918" ht="15.75">
      <c r="G2918" s="191"/>
    </row>
    <row r="2919" ht="15.75">
      <c r="G2919" s="191"/>
    </row>
    <row r="2920" ht="15.75">
      <c r="G2920" s="191"/>
    </row>
    <row r="2921" ht="15.75">
      <c r="G2921" s="191"/>
    </row>
    <row r="2922" ht="15.75">
      <c r="G2922" s="191"/>
    </row>
    <row r="2923" ht="15.75">
      <c r="G2923" s="191"/>
    </row>
    <row r="2924" ht="15.75">
      <c r="G2924" s="191"/>
    </row>
    <row r="2925" ht="15.75">
      <c r="G2925" s="191"/>
    </row>
    <row r="2926" ht="15.75">
      <c r="G2926" s="191"/>
    </row>
    <row r="2927" ht="15.75">
      <c r="G2927" s="191"/>
    </row>
    <row r="2928" ht="15.75">
      <c r="G2928" s="191"/>
    </row>
    <row r="2929" ht="15.75">
      <c r="G2929" s="191"/>
    </row>
    <row r="2930" ht="15.75">
      <c r="G2930" s="191"/>
    </row>
    <row r="2931" ht="15.75">
      <c r="G2931" s="191"/>
    </row>
    <row r="2932" ht="15.75">
      <c r="G2932" s="191"/>
    </row>
    <row r="2933" ht="15.75">
      <c r="G2933" s="191"/>
    </row>
    <row r="2934" ht="15.75">
      <c r="G2934" s="191"/>
    </row>
    <row r="2935" ht="15.75">
      <c r="G2935" s="191"/>
    </row>
    <row r="2936" ht="15.75">
      <c r="G2936" s="191"/>
    </row>
    <row r="2937" ht="15.75">
      <c r="G2937" s="191"/>
    </row>
    <row r="2938" ht="15.75">
      <c r="G2938" s="191"/>
    </row>
    <row r="2939" ht="15.75">
      <c r="G2939" s="191"/>
    </row>
    <row r="2940" ht="15.75">
      <c r="G2940" s="191"/>
    </row>
    <row r="2941" ht="15.75">
      <c r="G2941" s="191"/>
    </row>
  </sheetData>
  <mergeCells count="19">
    <mergeCell ref="A333:E333"/>
    <mergeCell ref="B288:E288"/>
    <mergeCell ref="B6:I6"/>
    <mergeCell ref="F9:F11"/>
    <mergeCell ref="G9:K9"/>
    <mergeCell ref="G10:G11"/>
    <mergeCell ref="B8:B11"/>
    <mergeCell ref="A8:A11"/>
    <mergeCell ref="B13:E13"/>
    <mergeCell ref="B326:E326"/>
    <mergeCell ref="F8:L8"/>
    <mergeCell ref="C8:E8"/>
    <mergeCell ref="C9:C11"/>
    <mergeCell ref="D9:D11"/>
    <mergeCell ref="E9:E11"/>
    <mergeCell ref="I334:J334"/>
    <mergeCell ref="I336:J336"/>
    <mergeCell ref="L9:L11"/>
    <mergeCell ref="H10:K10"/>
  </mergeCells>
  <printOptions/>
  <pageMargins left="0.5905511811023623" right="0" top="0.7874015748031497" bottom="0.7874015748031497" header="0.3937007874015748" footer="0.3937007874015748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F3" sqref="F3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6.625" style="1" customWidth="1"/>
    <col min="7" max="7" width="18.625" style="1" customWidth="1"/>
    <col min="8" max="16384" width="9.125" style="1" customWidth="1"/>
  </cols>
  <sheetData>
    <row r="2" s="34" customFormat="1" ht="12.75">
      <c r="F2" s="34" t="s">
        <v>12</v>
      </c>
    </row>
    <row r="3" s="34" customFormat="1" ht="12.75">
      <c r="F3" s="34" t="s">
        <v>331</v>
      </c>
    </row>
    <row r="4" s="34" customFormat="1" ht="12.75">
      <c r="F4" s="34" t="s">
        <v>90</v>
      </c>
    </row>
    <row r="5" s="34" customFormat="1" ht="12.75">
      <c r="F5" s="34" t="s">
        <v>304</v>
      </c>
    </row>
    <row r="6" spans="2:6" ht="15.75">
      <c r="B6" s="420" t="s">
        <v>80</v>
      </c>
      <c r="C6" s="420"/>
      <c r="D6" s="420"/>
      <c r="E6" s="420"/>
      <c r="F6" s="420"/>
    </row>
    <row r="7" spans="1:7" s="47" customFormat="1" ht="30.75" customHeight="1">
      <c r="A7" s="45" t="s">
        <v>1</v>
      </c>
      <c r="B7" s="411" t="s">
        <v>13</v>
      </c>
      <c r="C7" s="411"/>
      <c r="D7" s="411"/>
      <c r="E7" s="411"/>
      <c r="F7" s="412"/>
      <c r="G7" s="46" t="s">
        <v>14</v>
      </c>
    </row>
    <row r="8" spans="1:7" ht="15.75" customHeight="1">
      <c r="A8" s="12" t="s">
        <v>15</v>
      </c>
      <c r="B8" s="421" t="s">
        <v>34</v>
      </c>
      <c r="C8" s="421"/>
      <c r="D8" s="421"/>
      <c r="E8" s="421"/>
      <c r="F8" s="422"/>
      <c r="G8" s="48"/>
    </row>
    <row r="9" spans="1:7" ht="27.75" customHeight="1">
      <c r="A9" s="13" t="s">
        <v>16</v>
      </c>
      <c r="B9" s="423" t="s">
        <v>35</v>
      </c>
      <c r="C9" s="423"/>
      <c r="D9" s="423"/>
      <c r="E9" s="423"/>
      <c r="F9" s="424"/>
      <c r="G9" s="49"/>
    </row>
    <row r="10" spans="1:7" ht="30.75" customHeight="1">
      <c r="A10" s="13" t="s">
        <v>17</v>
      </c>
      <c r="B10" s="423" t="s">
        <v>253</v>
      </c>
      <c r="C10" s="423"/>
      <c r="D10" s="423"/>
      <c r="E10" s="423"/>
      <c r="F10" s="424"/>
      <c r="G10" s="50">
        <v>3550000</v>
      </c>
    </row>
    <row r="11" spans="1:7" ht="20.25" customHeight="1">
      <c r="A11" s="13"/>
      <c r="B11" s="289" t="s">
        <v>254</v>
      </c>
      <c r="C11" s="289"/>
      <c r="D11" s="289"/>
      <c r="E11" s="289"/>
      <c r="F11" s="290"/>
      <c r="G11" s="50"/>
    </row>
    <row r="12" spans="1:7" ht="42" customHeight="1">
      <c r="A12" s="13"/>
      <c r="B12" s="417" t="s">
        <v>256</v>
      </c>
      <c r="C12" s="418"/>
      <c r="D12" s="418"/>
      <c r="E12" s="418"/>
      <c r="F12" s="419"/>
      <c r="G12" s="49"/>
    </row>
    <row r="13" spans="1:7" ht="41.25" customHeight="1">
      <c r="A13" s="13"/>
      <c r="B13" s="417" t="s">
        <v>257</v>
      </c>
      <c r="C13" s="418"/>
      <c r="D13" s="418"/>
      <c r="E13" s="418"/>
      <c r="F13" s="419"/>
      <c r="G13" s="49"/>
    </row>
    <row r="14" spans="1:7" ht="30" customHeight="1">
      <c r="A14" s="13" t="s">
        <v>18</v>
      </c>
      <c r="B14" s="423" t="s">
        <v>36</v>
      </c>
      <c r="C14" s="423"/>
      <c r="D14" s="423"/>
      <c r="E14" s="423"/>
      <c r="F14" s="424"/>
      <c r="G14" s="49"/>
    </row>
    <row r="15" spans="1:7" ht="30.75" customHeight="1">
      <c r="A15" s="13" t="s">
        <v>19</v>
      </c>
      <c r="B15" s="423" t="s">
        <v>37</v>
      </c>
      <c r="C15" s="423"/>
      <c r="D15" s="423"/>
      <c r="E15" s="423"/>
      <c r="F15" s="424"/>
      <c r="G15" s="49"/>
    </row>
    <row r="16" spans="1:7" ht="46.5" customHeight="1">
      <c r="A16" s="13" t="s">
        <v>20</v>
      </c>
      <c r="B16" s="425" t="s">
        <v>38</v>
      </c>
      <c r="C16" s="425"/>
      <c r="D16" s="425"/>
      <c r="E16" s="425"/>
      <c r="F16" s="426"/>
      <c r="G16" s="51"/>
    </row>
    <row r="17" spans="1:7" s="44" customFormat="1" ht="18" customHeight="1">
      <c r="A17" s="43"/>
      <c r="B17" s="407" t="s">
        <v>21</v>
      </c>
      <c r="C17" s="407"/>
      <c r="D17" s="407"/>
      <c r="E17" s="407"/>
      <c r="F17" s="408"/>
      <c r="G17" s="52">
        <f>SUM(G8:G16)</f>
        <v>3550000</v>
      </c>
    </row>
    <row r="18" spans="1:7" s="44" customFormat="1" ht="24.75" customHeight="1">
      <c r="A18" s="43"/>
      <c r="B18" s="411" t="s">
        <v>22</v>
      </c>
      <c r="C18" s="411"/>
      <c r="D18" s="411"/>
      <c r="E18" s="411"/>
      <c r="F18" s="412"/>
      <c r="G18" s="52"/>
    </row>
    <row r="19" spans="1:7" ht="23.25" customHeight="1">
      <c r="A19" s="12" t="s">
        <v>15</v>
      </c>
      <c r="B19" s="413" t="s">
        <v>255</v>
      </c>
      <c r="C19" s="413"/>
      <c r="D19" s="413"/>
      <c r="E19" s="413"/>
      <c r="F19" s="414"/>
      <c r="G19" s="53">
        <v>989856</v>
      </c>
    </row>
    <row r="20" spans="1:7" ht="16.5" customHeight="1">
      <c r="A20" s="13"/>
      <c r="B20" s="289" t="s">
        <v>254</v>
      </c>
      <c r="C20" s="289"/>
      <c r="D20" s="289"/>
      <c r="E20" s="289"/>
      <c r="F20" s="290"/>
      <c r="G20" s="50"/>
    </row>
    <row r="21" spans="1:7" ht="31.5" customHeight="1">
      <c r="A21" s="13"/>
      <c r="B21" s="417" t="s">
        <v>258</v>
      </c>
      <c r="C21" s="418"/>
      <c r="D21" s="418"/>
      <c r="E21" s="418"/>
      <c r="F21" s="419"/>
      <c r="G21" s="49"/>
    </row>
    <row r="22" spans="1:7" ht="30.75" customHeight="1">
      <c r="A22" s="13"/>
      <c r="B22" s="417" t="s">
        <v>259</v>
      </c>
      <c r="C22" s="418"/>
      <c r="D22" s="418"/>
      <c r="E22" s="418"/>
      <c r="F22" s="419"/>
      <c r="G22" s="49"/>
    </row>
    <row r="23" spans="1:7" ht="23.25" customHeight="1">
      <c r="A23" s="13" t="s">
        <v>16</v>
      </c>
      <c r="B23" s="415" t="s">
        <v>39</v>
      </c>
      <c r="C23" s="415"/>
      <c r="D23" s="415"/>
      <c r="E23" s="415"/>
      <c r="F23" s="416"/>
      <c r="G23" s="49"/>
    </row>
    <row r="24" spans="1:7" ht="23.25" customHeight="1">
      <c r="A24" s="13" t="s">
        <v>17</v>
      </c>
      <c r="B24" s="415" t="s">
        <v>40</v>
      </c>
      <c r="C24" s="415"/>
      <c r="D24" s="415"/>
      <c r="E24" s="415"/>
      <c r="F24" s="416"/>
      <c r="G24" s="49"/>
    </row>
    <row r="25" spans="1:7" ht="23.25" customHeight="1">
      <c r="A25" s="14" t="s">
        <v>18</v>
      </c>
      <c r="B25" s="409" t="s">
        <v>41</v>
      </c>
      <c r="C25" s="409"/>
      <c r="D25" s="409"/>
      <c r="E25" s="409"/>
      <c r="F25" s="410"/>
      <c r="G25" s="54"/>
    </row>
    <row r="26" spans="1:7" s="10" customFormat="1" ht="24" customHeight="1">
      <c r="A26" s="11"/>
      <c r="B26" s="407" t="s">
        <v>23</v>
      </c>
      <c r="C26" s="407"/>
      <c r="D26" s="407"/>
      <c r="E26" s="407"/>
      <c r="F26" s="408"/>
      <c r="G26" s="52">
        <f>SUM(G19:G25)</f>
        <v>989856</v>
      </c>
    </row>
    <row r="28" ht="15.75">
      <c r="G28" s="4"/>
    </row>
    <row r="29" ht="15.75">
      <c r="G29" s="39"/>
    </row>
    <row r="30" ht="15.75">
      <c r="G30" s="39"/>
    </row>
    <row r="31" ht="18.75">
      <c r="A31" s="32"/>
    </row>
    <row r="32" spans="1:7" ht="18.75">
      <c r="A32" s="32"/>
      <c r="G32" s="4"/>
    </row>
  </sheetData>
  <mergeCells count="19">
    <mergeCell ref="B10:F10"/>
    <mergeCell ref="B14:F14"/>
    <mergeCell ref="B15:F15"/>
    <mergeCell ref="B16:F16"/>
    <mergeCell ref="B12:F12"/>
    <mergeCell ref="B13:F13"/>
    <mergeCell ref="B6:F6"/>
    <mergeCell ref="B7:F7"/>
    <mergeCell ref="B8:F8"/>
    <mergeCell ref="B9:F9"/>
    <mergeCell ref="B17:F17"/>
    <mergeCell ref="B26:F26"/>
    <mergeCell ref="B25:F25"/>
    <mergeCell ref="B18:F18"/>
    <mergeCell ref="B19:F19"/>
    <mergeCell ref="B24:F24"/>
    <mergeCell ref="B23:F23"/>
    <mergeCell ref="B21:F21"/>
    <mergeCell ref="B22:F22"/>
  </mergeCells>
  <printOptions/>
  <pageMargins left="0.7874015748031497" right="0.7086614173228347" top="0.3937007874015748" bottom="0.7874015748031497" header="0.393700787401574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zoomScale="75" zoomScaleNormal="75" workbookViewId="0" topLeftCell="A1">
      <selection activeCell="I1" sqref="I1"/>
    </sheetView>
  </sheetViews>
  <sheetFormatPr defaultColWidth="9.00390625" defaultRowHeight="12.75"/>
  <cols>
    <col min="1" max="1" width="4.375" style="269" customWidth="1"/>
    <col min="2" max="2" width="25.375" style="41" customWidth="1"/>
    <col min="3" max="3" width="23.875" style="1" customWidth="1"/>
    <col min="4" max="4" width="7.25390625" style="1" customWidth="1"/>
    <col min="5" max="5" width="10.875" style="1" customWidth="1"/>
    <col min="6" max="6" width="11.625" style="1" customWidth="1"/>
    <col min="7" max="10" width="13.75390625" style="1" customWidth="1"/>
    <col min="11" max="16384" width="9.125" style="1" customWidth="1"/>
  </cols>
  <sheetData>
    <row r="2" spans="1:8" s="34" customFormat="1" ht="12.75">
      <c r="A2" s="270"/>
      <c r="B2" s="73"/>
      <c r="H2" s="34" t="s">
        <v>24</v>
      </c>
    </row>
    <row r="3" spans="1:8" s="34" customFormat="1" ht="12.75">
      <c r="A3" s="270"/>
      <c r="B3" s="73"/>
      <c r="H3" s="34" t="s">
        <v>305</v>
      </c>
    </row>
    <row r="4" spans="1:8" s="34" customFormat="1" ht="12.75">
      <c r="A4" s="270"/>
      <c r="B4" s="73"/>
      <c r="H4" s="34" t="s">
        <v>90</v>
      </c>
    </row>
    <row r="5" spans="1:8" s="34" customFormat="1" ht="12.75">
      <c r="A5" s="270"/>
      <c r="B5" s="73"/>
      <c r="H5" s="34" t="s">
        <v>304</v>
      </c>
    </row>
    <row r="6" spans="1:10" ht="15.75">
      <c r="A6" s="427" t="s">
        <v>260</v>
      </c>
      <c r="B6" s="428"/>
      <c r="C6" s="428"/>
      <c r="D6" s="428"/>
      <c r="E6" s="428"/>
      <c r="F6" s="428"/>
      <c r="G6" s="428"/>
      <c r="H6" s="428"/>
      <c r="I6" s="428"/>
      <c r="J6" s="428"/>
    </row>
    <row r="7" spans="1:10" ht="15.75">
      <c r="A7" s="428"/>
      <c r="B7" s="428"/>
      <c r="C7" s="428"/>
      <c r="D7" s="428"/>
      <c r="E7" s="428"/>
      <c r="F7" s="428"/>
      <c r="G7" s="428"/>
      <c r="H7" s="428"/>
      <c r="I7" s="428"/>
      <c r="J7" s="428"/>
    </row>
    <row r="8" ht="15.75">
      <c r="J8" s="3" t="s">
        <v>4</v>
      </c>
    </row>
    <row r="9" spans="1:10" s="24" customFormat="1" ht="12.75">
      <c r="A9" s="435" t="s">
        <v>1</v>
      </c>
      <c r="B9" s="429" t="s">
        <v>64</v>
      </c>
      <c r="C9" s="429" t="s">
        <v>25</v>
      </c>
      <c r="D9" s="429" t="s">
        <v>7</v>
      </c>
      <c r="E9" s="429" t="s">
        <v>8</v>
      </c>
      <c r="F9" s="429" t="s">
        <v>67</v>
      </c>
      <c r="G9" s="431" t="s">
        <v>66</v>
      </c>
      <c r="H9" s="432"/>
      <c r="I9" s="432"/>
      <c r="J9" s="433"/>
    </row>
    <row r="10" spans="1:10" s="24" customFormat="1" ht="62.25" customHeight="1">
      <c r="A10" s="436"/>
      <c r="B10" s="430"/>
      <c r="C10" s="430"/>
      <c r="D10" s="430"/>
      <c r="E10" s="434"/>
      <c r="F10" s="430"/>
      <c r="G10" s="20" t="s">
        <v>56</v>
      </c>
      <c r="H10" s="20" t="s">
        <v>11</v>
      </c>
      <c r="I10" s="20" t="s">
        <v>57</v>
      </c>
      <c r="J10" s="20" t="s">
        <v>58</v>
      </c>
    </row>
    <row r="11" spans="1:10" s="17" customFormat="1" ht="11.25">
      <c r="A11" s="271">
        <v>1</v>
      </c>
      <c r="B11" s="81">
        <v>2</v>
      </c>
      <c r="C11" s="16">
        <v>3</v>
      </c>
      <c r="D11" s="16">
        <v>4</v>
      </c>
      <c r="E11" s="16"/>
      <c r="F11" s="16">
        <v>6</v>
      </c>
      <c r="G11" s="16">
        <v>8</v>
      </c>
      <c r="H11" s="16">
        <v>9</v>
      </c>
      <c r="I11" s="16">
        <v>10</v>
      </c>
      <c r="J11" s="16">
        <v>11</v>
      </c>
    </row>
    <row r="12" spans="1:10" ht="15.75">
      <c r="A12" s="25" t="s">
        <v>15</v>
      </c>
      <c r="B12" s="19" t="s">
        <v>289</v>
      </c>
      <c r="C12" s="25" t="s">
        <v>196</v>
      </c>
      <c r="D12" s="25">
        <v>400</v>
      </c>
      <c r="E12" s="25">
        <v>40002</v>
      </c>
      <c r="F12" s="26">
        <f aca="true" t="shared" si="0" ref="F12:F18">SUM(G12:J12)</f>
        <v>20000</v>
      </c>
      <c r="G12" s="26">
        <v>20000</v>
      </c>
      <c r="H12" s="227"/>
      <c r="I12" s="26"/>
      <c r="J12" s="26"/>
    </row>
    <row r="13" spans="1:10" s="230" customFormat="1" ht="15.75">
      <c r="A13" s="437" t="s">
        <v>65</v>
      </c>
      <c r="B13" s="438"/>
      <c r="C13" s="439"/>
      <c r="D13" s="233">
        <v>400</v>
      </c>
      <c r="E13" s="233"/>
      <c r="F13" s="229">
        <f t="shared" si="0"/>
        <v>20000</v>
      </c>
      <c r="G13" s="229">
        <f>SUM(G12:G12)</f>
        <v>20000</v>
      </c>
      <c r="H13" s="229">
        <f>SUM(H12:H12)</f>
        <v>0</v>
      </c>
      <c r="I13" s="229">
        <f>SUM(I12:I12)</f>
        <v>0</v>
      </c>
      <c r="J13" s="229">
        <f>SUM(J12:J12)</f>
        <v>0</v>
      </c>
    </row>
    <row r="14" spans="1:10" ht="25.5">
      <c r="A14" s="25" t="s">
        <v>15</v>
      </c>
      <c r="B14" s="19" t="s">
        <v>295</v>
      </c>
      <c r="C14" s="25" t="s">
        <v>196</v>
      </c>
      <c r="D14" s="25">
        <v>750</v>
      </c>
      <c r="E14" s="25">
        <v>75011</v>
      </c>
      <c r="F14" s="26">
        <f t="shared" si="0"/>
        <v>10500</v>
      </c>
      <c r="G14" s="26">
        <v>10500</v>
      </c>
      <c r="H14" s="227"/>
      <c r="I14" s="26"/>
      <c r="J14" s="26"/>
    </row>
    <row r="15" spans="1:10" ht="15.75">
      <c r="A15" s="25" t="s">
        <v>16</v>
      </c>
      <c r="B15" s="19" t="s">
        <v>311</v>
      </c>
      <c r="C15" s="25" t="s">
        <v>196</v>
      </c>
      <c r="D15" s="25">
        <v>750</v>
      </c>
      <c r="E15" s="25">
        <v>75023</v>
      </c>
      <c r="F15" s="26">
        <v>12000</v>
      </c>
      <c r="G15" s="26">
        <v>12000</v>
      </c>
      <c r="H15" s="227"/>
      <c r="I15" s="26"/>
      <c r="J15" s="26"/>
    </row>
    <row r="16" spans="1:10" s="230" customFormat="1" ht="15.75">
      <c r="A16" s="442" t="s">
        <v>65</v>
      </c>
      <c r="B16" s="442"/>
      <c r="C16" s="442"/>
      <c r="D16" s="233">
        <v>750</v>
      </c>
      <c r="E16" s="233"/>
      <c r="F16" s="82">
        <f t="shared" si="0"/>
        <v>22500</v>
      </c>
      <c r="G16" s="229">
        <f>SUM(G14:G15)</f>
        <v>22500</v>
      </c>
      <c r="H16" s="229">
        <f>SUM(H14:H15)</f>
        <v>0</v>
      </c>
      <c r="I16" s="229">
        <f>SUM(I14:I15)</f>
        <v>0</v>
      </c>
      <c r="J16" s="229">
        <f>SUM(J14:J15)</f>
        <v>0</v>
      </c>
    </row>
    <row r="17" spans="1:10" ht="25.5">
      <c r="A17" s="25" t="s">
        <v>15</v>
      </c>
      <c r="B17" s="19" t="s">
        <v>291</v>
      </c>
      <c r="C17" s="25" t="s">
        <v>196</v>
      </c>
      <c r="D17" s="25">
        <v>754</v>
      </c>
      <c r="E17" s="25">
        <v>75414</v>
      </c>
      <c r="F17" s="26">
        <v>8000</v>
      </c>
      <c r="G17" s="26">
        <v>8000</v>
      </c>
      <c r="H17" s="227"/>
      <c r="I17" s="26"/>
      <c r="J17" s="26"/>
    </row>
    <row r="18" spans="1:10" s="230" customFormat="1" ht="15.75">
      <c r="A18" s="437" t="s">
        <v>65</v>
      </c>
      <c r="B18" s="438"/>
      <c r="C18" s="439"/>
      <c r="D18" s="233">
        <v>754</v>
      </c>
      <c r="E18" s="233"/>
      <c r="F18" s="229">
        <f t="shared" si="0"/>
        <v>8000</v>
      </c>
      <c r="G18" s="229">
        <f>SUM(G17:G17)</f>
        <v>8000</v>
      </c>
      <c r="H18" s="229">
        <f>SUM(H17:H17)</f>
        <v>0</v>
      </c>
      <c r="I18" s="229">
        <f>SUM(I17:I17)</f>
        <v>0</v>
      </c>
      <c r="J18" s="229">
        <f>SUM(J17:J17)</f>
        <v>0</v>
      </c>
    </row>
    <row r="19" spans="1:10" ht="25.5">
      <c r="A19" s="25" t="s">
        <v>15</v>
      </c>
      <c r="B19" s="19" t="s">
        <v>312</v>
      </c>
      <c r="C19" s="25" t="s">
        <v>196</v>
      </c>
      <c r="D19" s="25">
        <v>854</v>
      </c>
      <c r="E19" s="25">
        <v>85401</v>
      </c>
      <c r="F19" s="26">
        <v>7000</v>
      </c>
      <c r="G19" s="26">
        <v>7000</v>
      </c>
      <c r="H19" s="227"/>
      <c r="I19" s="26"/>
      <c r="J19" s="26"/>
    </row>
    <row r="20" spans="1:10" s="230" customFormat="1" ht="15.75">
      <c r="A20" s="437" t="s">
        <v>65</v>
      </c>
      <c r="B20" s="438"/>
      <c r="C20" s="439"/>
      <c r="D20" s="233">
        <v>754</v>
      </c>
      <c r="E20" s="233"/>
      <c r="F20" s="229">
        <f>SUM(G20:J20)</f>
        <v>7000</v>
      </c>
      <c r="G20" s="229">
        <f>SUM(G19:G19)</f>
        <v>7000</v>
      </c>
      <c r="H20" s="229">
        <f>SUM(H19:H19)</f>
        <v>0</v>
      </c>
      <c r="I20" s="229">
        <f>SUM(I19:I19)</f>
        <v>0</v>
      </c>
      <c r="J20" s="229">
        <f>SUM(J19:J19)</f>
        <v>0</v>
      </c>
    </row>
    <row r="21" spans="1:10" ht="15.75">
      <c r="A21" s="281"/>
      <c r="B21" s="443" t="s">
        <v>240</v>
      </c>
      <c r="C21" s="444"/>
      <c r="D21" s="280"/>
      <c r="E21" s="77"/>
      <c r="F21" s="274">
        <f>SUM(F13,F16,F18,F20)</f>
        <v>57500</v>
      </c>
      <c r="G21" s="274">
        <f>SUM(G13,G16,G18,G20)</f>
        <v>57500</v>
      </c>
      <c r="H21" s="274">
        <f>SUM(H13,H16,H18,H20)</f>
        <v>0</v>
      </c>
      <c r="I21" s="274">
        <f>SUM(I13,I16,I18,I20)</f>
        <v>0</v>
      </c>
      <c r="J21" s="274">
        <f>SUM(J13,J16,J18,J20)</f>
        <v>0</v>
      </c>
    </row>
    <row r="22" spans="1:10" ht="15.75">
      <c r="A22" s="275"/>
      <c r="B22" s="276"/>
      <c r="C22" s="277"/>
      <c r="D22" s="278"/>
      <c r="E22" s="278"/>
      <c r="F22" s="279"/>
      <c r="G22" s="279"/>
      <c r="H22" s="279"/>
      <c r="I22" s="279"/>
      <c r="J22" s="279"/>
    </row>
    <row r="23" spans="1:10" ht="15.75">
      <c r="A23" s="275"/>
      <c r="B23" s="276"/>
      <c r="C23" s="277"/>
      <c r="D23" s="278"/>
      <c r="E23" s="278"/>
      <c r="F23" s="279"/>
      <c r="G23" s="279"/>
      <c r="H23" s="279"/>
      <c r="I23" s="279"/>
      <c r="J23" s="279"/>
    </row>
    <row r="24" spans="8:10" ht="15.75">
      <c r="H24" s="440"/>
      <c r="I24" s="441"/>
      <c r="J24" s="441"/>
    </row>
    <row r="25" spans="8:10" ht="15.75">
      <c r="H25" s="39"/>
      <c r="I25" s="272"/>
      <c r="J25" s="272"/>
    </row>
    <row r="27" ht="15.75">
      <c r="I27" s="4"/>
    </row>
  </sheetData>
  <mergeCells count="14">
    <mergeCell ref="A13:C13"/>
    <mergeCell ref="A18:C18"/>
    <mergeCell ref="H24:J24"/>
    <mergeCell ref="A16:C16"/>
    <mergeCell ref="B21:C21"/>
    <mergeCell ref="A20:C20"/>
    <mergeCell ref="A6:J7"/>
    <mergeCell ref="F9:F10"/>
    <mergeCell ref="G9:J9"/>
    <mergeCell ref="E9:E10"/>
    <mergeCell ref="A9:A10"/>
    <mergeCell ref="B9:B10"/>
    <mergeCell ref="C9:C10"/>
    <mergeCell ref="D9:D10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zoomScale="75" zoomScaleNormal="75" workbookViewId="0" topLeftCell="A19">
      <selection activeCell="B25" sqref="B25"/>
    </sheetView>
  </sheetViews>
  <sheetFormatPr defaultColWidth="9.00390625" defaultRowHeight="12.75"/>
  <cols>
    <col min="1" max="1" width="4.375" style="74" customWidth="1"/>
    <col min="2" max="2" width="27.625" style="41" customWidth="1"/>
    <col min="3" max="3" width="12.625" style="41" customWidth="1"/>
    <col min="4" max="4" width="6.25390625" style="1" customWidth="1"/>
    <col min="5" max="5" width="9.75390625" style="1" customWidth="1"/>
    <col min="6" max="6" width="9.875" style="1" customWidth="1"/>
    <col min="7" max="7" width="10.875" style="1" customWidth="1"/>
    <col min="8" max="8" width="12.375" style="1" customWidth="1"/>
    <col min="9" max="9" width="9.875" style="1" customWidth="1"/>
    <col min="10" max="10" width="8.625" style="1" customWidth="1"/>
    <col min="11" max="11" width="10.375" style="1" customWidth="1"/>
    <col min="12" max="12" width="10.125" style="1" customWidth="1"/>
    <col min="13" max="13" width="11.125" style="1" customWidth="1"/>
    <col min="14" max="14" width="10.75390625" style="1" customWidth="1"/>
    <col min="15" max="16384" width="9.125" style="1" customWidth="1"/>
  </cols>
  <sheetData>
    <row r="2" spans="1:11" s="34" customFormat="1" ht="15">
      <c r="A2" s="74"/>
      <c r="B2" s="73"/>
      <c r="C2" s="73"/>
      <c r="K2" s="34" t="s">
        <v>63</v>
      </c>
    </row>
    <row r="3" spans="1:11" s="34" customFormat="1" ht="15">
      <c r="A3" s="74"/>
      <c r="B3" s="73"/>
      <c r="C3" s="73"/>
      <c r="K3" s="34" t="s">
        <v>305</v>
      </c>
    </row>
    <row r="4" spans="1:11" s="34" customFormat="1" ht="15">
      <c r="A4" s="74"/>
      <c r="B4" s="73"/>
      <c r="C4" s="73"/>
      <c r="K4" s="34" t="s">
        <v>90</v>
      </c>
    </row>
    <row r="5" spans="1:11" s="34" customFormat="1" ht="15">
      <c r="A5" s="74"/>
      <c r="B5" s="73"/>
      <c r="C5" s="73"/>
      <c r="K5" s="34" t="s">
        <v>306</v>
      </c>
    </row>
    <row r="7" spans="1:14" ht="15.75">
      <c r="A7" s="427" t="s">
        <v>91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</row>
    <row r="8" spans="1:14" ht="15.75">
      <c r="A8" s="427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</row>
    <row r="10" ht="15.75">
      <c r="N10" s="3" t="s">
        <v>4</v>
      </c>
    </row>
    <row r="11" spans="1:14" s="24" customFormat="1" ht="12.75">
      <c r="A11" s="455" t="s">
        <v>1</v>
      </c>
      <c r="B11" s="429" t="s">
        <v>68</v>
      </c>
      <c r="C11" s="429" t="s">
        <v>25</v>
      </c>
      <c r="D11" s="429" t="s">
        <v>7</v>
      </c>
      <c r="E11" s="445" t="s">
        <v>26</v>
      </c>
      <c r="F11" s="446"/>
      <c r="G11" s="429" t="s">
        <v>27</v>
      </c>
      <c r="H11" s="429" t="s">
        <v>28</v>
      </c>
      <c r="I11" s="431" t="s">
        <v>71</v>
      </c>
      <c r="J11" s="432"/>
      <c r="K11" s="432"/>
      <c r="L11" s="433"/>
      <c r="M11" s="429" t="s">
        <v>72</v>
      </c>
      <c r="N11" s="429" t="s">
        <v>268</v>
      </c>
    </row>
    <row r="12" spans="1:14" s="24" customFormat="1" ht="78" customHeight="1">
      <c r="A12" s="456"/>
      <c r="B12" s="457"/>
      <c r="C12" s="457"/>
      <c r="D12" s="457"/>
      <c r="E12" s="20" t="s">
        <v>69</v>
      </c>
      <c r="F12" s="20" t="s">
        <v>70</v>
      </c>
      <c r="G12" s="457"/>
      <c r="H12" s="457"/>
      <c r="I12" s="33" t="s">
        <v>56</v>
      </c>
      <c r="J12" s="33" t="s">
        <v>11</v>
      </c>
      <c r="K12" s="33" t="s">
        <v>57</v>
      </c>
      <c r="L12" s="33" t="s">
        <v>58</v>
      </c>
      <c r="M12" s="457"/>
      <c r="N12" s="457"/>
    </row>
    <row r="13" spans="1:14" s="17" customFormat="1" ht="15">
      <c r="A13" s="236">
        <v>1</v>
      </c>
      <c r="B13" s="81">
        <v>2</v>
      </c>
      <c r="C13" s="81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</row>
    <row r="14" spans="1:14" s="2" customFormat="1" ht="15.75">
      <c r="A14" s="291" t="s">
        <v>15</v>
      </c>
      <c r="B14" s="447" t="s">
        <v>197</v>
      </c>
      <c r="C14" s="448"/>
      <c r="D14" s="292">
        <v>900</v>
      </c>
      <c r="E14" s="292">
        <v>2003</v>
      </c>
      <c r="F14" s="292">
        <v>2008</v>
      </c>
      <c r="G14" s="273">
        <f aca="true" t="shared" si="0" ref="G14:N14">SUM(G15:G18)</f>
        <v>25000000</v>
      </c>
      <c r="H14" s="273">
        <f t="shared" si="0"/>
        <v>2000000</v>
      </c>
      <c r="I14" s="273">
        <f t="shared" si="0"/>
        <v>2200000</v>
      </c>
      <c r="J14" s="273">
        <f t="shared" si="0"/>
        <v>0</v>
      </c>
      <c r="K14" s="273">
        <f t="shared" si="0"/>
        <v>5500000</v>
      </c>
      <c r="L14" s="273">
        <f t="shared" si="0"/>
        <v>17300000</v>
      </c>
      <c r="M14" s="273">
        <f t="shared" si="0"/>
        <v>7550000</v>
      </c>
      <c r="N14" s="273">
        <f t="shared" si="0"/>
        <v>5750000</v>
      </c>
    </row>
    <row r="15" spans="1:14" s="34" customFormat="1" ht="38.25">
      <c r="A15" s="237" t="s">
        <v>226</v>
      </c>
      <c r="B15" s="19" t="s">
        <v>262</v>
      </c>
      <c r="C15" s="19" t="s">
        <v>196</v>
      </c>
      <c r="D15" s="36">
        <v>900</v>
      </c>
      <c r="E15" s="36">
        <v>2004</v>
      </c>
      <c r="F15" s="36">
        <v>2008</v>
      </c>
      <c r="G15" s="35">
        <v>9000000</v>
      </c>
      <c r="H15" s="35">
        <v>300000</v>
      </c>
      <c r="I15" s="35">
        <v>500000</v>
      </c>
      <c r="J15" s="35">
        <v>0</v>
      </c>
      <c r="K15" s="35">
        <v>2000000</v>
      </c>
      <c r="L15" s="69">
        <v>6500000</v>
      </c>
      <c r="M15" s="35">
        <v>3000000</v>
      </c>
      <c r="N15" s="35">
        <v>2000000</v>
      </c>
    </row>
    <row r="16" spans="1:14" ht="38.25">
      <c r="A16" s="238" t="s">
        <v>236</v>
      </c>
      <c r="B16" s="19" t="s">
        <v>229</v>
      </c>
      <c r="C16" s="19" t="s">
        <v>196</v>
      </c>
      <c r="D16" s="36">
        <v>900</v>
      </c>
      <c r="E16" s="36">
        <v>2004</v>
      </c>
      <c r="F16" s="36">
        <v>2007</v>
      </c>
      <c r="G16" s="35">
        <v>7000000</v>
      </c>
      <c r="H16" s="35">
        <v>1500000</v>
      </c>
      <c r="I16" s="35">
        <v>800000</v>
      </c>
      <c r="J16" s="35">
        <v>0</v>
      </c>
      <c r="K16" s="35">
        <v>1700000</v>
      </c>
      <c r="L16" s="69">
        <v>4500000</v>
      </c>
      <c r="M16" s="35">
        <v>3750000</v>
      </c>
      <c r="N16" s="35">
        <v>1750000</v>
      </c>
    </row>
    <row r="17" spans="1:14" ht="45" customHeight="1">
      <c r="A17" s="238" t="s">
        <v>237</v>
      </c>
      <c r="B17" s="19" t="s">
        <v>264</v>
      </c>
      <c r="C17" s="19" t="s">
        <v>196</v>
      </c>
      <c r="D17" s="36">
        <v>900</v>
      </c>
      <c r="E17" s="36">
        <v>2004</v>
      </c>
      <c r="F17" s="36">
        <v>2008</v>
      </c>
      <c r="G17" s="35">
        <v>6000000</v>
      </c>
      <c r="H17" s="35">
        <v>100000</v>
      </c>
      <c r="I17" s="35">
        <v>800000</v>
      </c>
      <c r="J17" s="35">
        <v>0</v>
      </c>
      <c r="K17" s="35">
        <v>1000000</v>
      </c>
      <c r="L17" s="69">
        <v>4200000</v>
      </c>
      <c r="M17" s="35">
        <v>500000</v>
      </c>
      <c r="N17" s="35">
        <v>1000000</v>
      </c>
    </row>
    <row r="18" spans="1:14" ht="38.25">
      <c r="A18" s="238" t="s">
        <v>263</v>
      </c>
      <c r="B18" s="19" t="s">
        <v>265</v>
      </c>
      <c r="C18" s="19" t="s">
        <v>196</v>
      </c>
      <c r="D18" s="36">
        <v>900</v>
      </c>
      <c r="E18" s="36">
        <v>2004</v>
      </c>
      <c r="F18" s="36">
        <v>2008</v>
      </c>
      <c r="G18" s="35">
        <v>3000000</v>
      </c>
      <c r="H18" s="35">
        <v>100000</v>
      </c>
      <c r="I18" s="35">
        <v>100000</v>
      </c>
      <c r="J18" s="35">
        <v>0</v>
      </c>
      <c r="K18" s="35">
        <v>800000</v>
      </c>
      <c r="L18" s="69">
        <v>2100000</v>
      </c>
      <c r="M18" s="35">
        <v>300000</v>
      </c>
      <c r="N18" s="35">
        <v>1000000</v>
      </c>
    </row>
    <row r="19" spans="1:14" s="235" customFormat="1" ht="31.5" customHeight="1">
      <c r="A19" s="239" t="s">
        <v>16</v>
      </c>
      <c r="B19" s="453" t="s">
        <v>322</v>
      </c>
      <c r="C19" s="454"/>
      <c r="D19" s="228">
        <v>801</v>
      </c>
      <c r="E19" s="228">
        <v>2002</v>
      </c>
      <c r="F19" s="228">
        <v>2005</v>
      </c>
      <c r="G19" s="234">
        <f>SUM(G20:G25)</f>
        <v>3130000</v>
      </c>
      <c r="H19" s="234">
        <f aca="true" t="shared" si="1" ref="H19:N19">SUM(H20:H25)</f>
        <v>1150000</v>
      </c>
      <c r="I19" s="234">
        <f t="shared" si="1"/>
        <v>726000</v>
      </c>
      <c r="J19" s="234">
        <f t="shared" si="1"/>
        <v>0</v>
      </c>
      <c r="K19" s="234">
        <f t="shared" si="1"/>
        <v>0</v>
      </c>
      <c r="L19" s="234">
        <f t="shared" si="1"/>
        <v>2404000</v>
      </c>
      <c r="M19" s="234">
        <f t="shared" si="1"/>
        <v>950000</v>
      </c>
      <c r="N19" s="234">
        <f t="shared" si="1"/>
        <v>930000</v>
      </c>
    </row>
    <row r="20" spans="1:14" s="34" customFormat="1" ht="40.5" customHeight="1">
      <c r="A20" s="238" t="s">
        <v>227</v>
      </c>
      <c r="B20" s="19" t="s">
        <v>327</v>
      </c>
      <c r="C20" s="19" t="s">
        <v>196</v>
      </c>
      <c r="D20" s="36">
        <v>801</v>
      </c>
      <c r="E20" s="36">
        <v>2005</v>
      </c>
      <c r="F20" s="36">
        <v>2007</v>
      </c>
      <c r="G20" s="35">
        <v>320000</v>
      </c>
      <c r="H20" s="35">
        <v>225000</v>
      </c>
      <c r="I20" s="35">
        <v>64000</v>
      </c>
      <c r="J20" s="35">
        <v>0</v>
      </c>
      <c r="K20" s="35">
        <v>0</v>
      </c>
      <c r="L20" s="35">
        <v>256000</v>
      </c>
      <c r="M20" s="35">
        <v>50000</v>
      </c>
      <c r="N20" s="35">
        <v>45000</v>
      </c>
    </row>
    <row r="21" spans="1:14" s="34" customFormat="1" ht="46.5" customHeight="1">
      <c r="A21" s="238" t="s">
        <v>283</v>
      </c>
      <c r="B21" s="19" t="s">
        <v>266</v>
      </c>
      <c r="C21" s="19" t="s">
        <v>196</v>
      </c>
      <c r="D21" s="36">
        <v>801</v>
      </c>
      <c r="E21" s="36">
        <v>2005</v>
      </c>
      <c r="F21" s="36">
        <v>2007</v>
      </c>
      <c r="G21" s="35">
        <v>480000</v>
      </c>
      <c r="H21" s="35">
        <v>25000</v>
      </c>
      <c r="I21" s="35">
        <v>120000</v>
      </c>
      <c r="J21" s="35">
        <v>0</v>
      </c>
      <c r="K21" s="35">
        <v>0</v>
      </c>
      <c r="L21" s="35">
        <v>360000</v>
      </c>
      <c r="M21" s="35">
        <v>200000</v>
      </c>
      <c r="N21" s="35">
        <v>255000</v>
      </c>
    </row>
    <row r="22" spans="1:14" s="34" customFormat="1" ht="41.25" customHeight="1">
      <c r="A22" s="238" t="s">
        <v>284</v>
      </c>
      <c r="B22" s="19" t="s">
        <v>317</v>
      </c>
      <c r="C22" s="19" t="s">
        <v>196</v>
      </c>
      <c r="D22" s="36">
        <v>801</v>
      </c>
      <c r="E22" s="36">
        <v>2005</v>
      </c>
      <c r="F22" s="36">
        <v>2007</v>
      </c>
      <c r="G22" s="35">
        <v>650000</v>
      </c>
      <c r="H22" s="35">
        <v>225000</v>
      </c>
      <c r="I22" s="35">
        <v>200000</v>
      </c>
      <c r="J22" s="35">
        <v>0</v>
      </c>
      <c r="K22" s="35">
        <v>0</v>
      </c>
      <c r="L22" s="35">
        <v>450000</v>
      </c>
      <c r="M22" s="35">
        <v>200000</v>
      </c>
      <c r="N22" s="35">
        <v>225000</v>
      </c>
    </row>
    <row r="23" spans="1:14" ht="41.25" customHeight="1">
      <c r="A23" s="238" t="s">
        <v>313</v>
      </c>
      <c r="B23" s="19" t="s">
        <v>318</v>
      </c>
      <c r="C23" s="19" t="s">
        <v>196</v>
      </c>
      <c r="D23" s="36">
        <v>801</v>
      </c>
      <c r="E23" s="36">
        <v>2005</v>
      </c>
      <c r="F23" s="36">
        <v>2007</v>
      </c>
      <c r="G23" s="35">
        <v>570000</v>
      </c>
      <c r="H23" s="35">
        <v>225000</v>
      </c>
      <c r="I23" s="35">
        <v>120000</v>
      </c>
      <c r="J23" s="35">
        <v>0</v>
      </c>
      <c r="K23" s="35">
        <v>0</v>
      </c>
      <c r="L23" s="35">
        <v>450000</v>
      </c>
      <c r="M23" s="35">
        <v>100000</v>
      </c>
      <c r="N23" s="35">
        <v>145000</v>
      </c>
    </row>
    <row r="24" spans="1:14" ht="42" customHeight="1">
      <c r="A24" s="238" t="s">
        <v>314</v>
      </c>
      <c r="B24" s="19" t="s">
        <v>319</v>
      </c>
      <c r="C24" s="19" t="s">
        <v>196</v>
      </c>
      <c r="D24" s="36">
        <v>801</v>
      </c>
      <c r="E24" s="36">
        <v>2005</v>
      </c>
      <c r="F24" s="36">
        <v>2007</v>
      </c>
      <c r="G24" s="35">
        <v>560000</v>
      </c>
      <c r="H24" s="35">
        <v>225000</v>
      </c>
      <c r="I24" s="35">
        <v>112000</v>
      </c>
      <c r="J24" s="35">
        <v>0</v>
      </c>
      <c r="K24" s="35">
        <v>0</v>
      </c>
      <c r="L24" s="35">
        <v>448000</v>
      </c>
      <c r="M24" s="35">
        <v>200000</v>
      </c>
      <c r="N24" s="35">
        <v>135000</v>
      </c>
    </row>
    <row r="25" spans="1:14" ht="43.5" customHeight="1">
      <c r="A25" s="238" t="s">
        <v>315</v>
      </c>
      <c r="B25" s="19" t="s">
        <v>328</v>
      </c>
      <c r="C25" s="19" t="s">
        <v>196</v>
      </c>
      <c r="D25" s="36">
        <v>801</v>
      </c>
      <c r="E25" s="36">
        <v>2005</v>
      </c>
      <c r="F25" s="36">
        <v>2007</v>
      </c>
      <c r="G25" s="35">
        <v>550000</v>
      </c>
      <c r="H25" s="35">
        <v>225000</v>
      </c>
      <c r="I25" s="35">
        <v>110000</v>
      </c>
      <c r="J25" s="35">
        <v>0</v>
      </c>
      <c r="K25" s="35">
        <v>0</v>
      </c>
      <c r="L25" s="35">
        <v>440000</v>
      </c>
      <c r="M25" s="35">
        <v>200000</v>
      </c>
      <c r="N25" s="35">
        <v>125000</v>
      </c>
    </row>
    <row r="26" spans="1:14" s="230" customFormat="1" ht="15.75">
      <c r="A26" s="239" t="s">
        <v>17</v>
      </c>
      <c r="B26" s="453" t="s">
        <v>230</v>
      </c>
      <c r="C26" s="454"/>
      <c r="D26" s="228">
        <v>750</v>
      </c>
      <c r="E26" s="228">
        <v>2004</v>
      </c>
      <c r="F26" s="228">
        <v>2005</v>
      </c>
      <c r="G26" s="234">
        <f aca="true" t="shared" si="2" ref="G26:N26">SUM(G27:G29)</f>
        <v>260000</v>
      </c>
      <c r="H26" s="234">
        <f t="shared" si="2"/>
        <v>100000</v>
      </c>
      <c r="I26" s="234">
        <f t="shared" si="2"/>
        <v>80000</v>
      </c>
      <c r="J26" s="234">
        <f t="shared" si="2"/>
        <v>0</v>
      </c>
      <c r="K26" s="234">
        <f t="shared" si="2"/>
        <v>90000</v>
      </c>
      <c r="L26" s="234">
        <f t="shared" si="2"/>
        <v>50000</v>
      </c>
      <c r="M26" s="234">
        <f t="shared" si="2"/>
        <v>80000</v>
      </c>
      <c r="N26" s="234">
        <f t="shared" si="2"/>
        <v>0</v>
      </c>
    </row>
    <row r="27" spans="1:14" ht="25.5">
      <c r="A27" s="238" t="s">
        <v>228</v>
      </c>
      <c r="B27" s="19" t="s">
        <v>232</v>
      </c>
      <c r="C27" s="19" t="s">
        <v>196</v>
      </c>
      <c r="D27" s="36">
        <v>750</v>
      </c>
      <c r="E27" s="36">
        <v>2005</v>
      </c>
      <c r="F27" s="36">
        <v>2006</v>
      </c>
      <c r="G27" s="35">
        <v>100000</v>
      </c>
      <c r="H27" s="35">
        <v>40000</v>
      </c>
      <c r="I27" s="35">
        <v>0</v>
      </c>
      <c r="J27" s="35">
        <v>0</v>
      </c>
      <c r="K27" s="35">
        <v>50000</v>
      </c>
      <c r="L27" s="35">
        <v>50000</v>
      </c>
      <c r="M27" s="35">
        <v>60000</v>
      </c>
      <c r="N27" s="35">
        <v>0</v>
      </c>
    </row>
    <row r="28" spans="1:14" ht="15.75">
      <c r="A28" s="238" t="s">
        <v>238</v>
      </c>
      <c r="B28" s="19" t="s">
        <v>320</v>
      </c>
      <c r="C28" s="19" t="s">
        <v>196</v>
      </c>
      <c r="D28" s="36">
        <v>750</v>
      </c>
      <c r="E28" s="36">
        <v>2004</v>
      </c>
      <c r="F28" s="36">
        <v>2006</v>
      </c>
      <c r="G28" s="35">
        <v>80000</v>
      </c>
      <c r="H28" s="35">
        <v>20000</v>
      </c>
      <c r="I28" s="35">
        <v>80000</v>
      </c>
      <c r="J28" s="35">
        <v>0</v>
      </c>
      <c r="K28" s="35">
        <v>0</v>
      </c>
      <c r="L28" s="35">
        <v>0</v>
      </c>
      <c r="M28" s="35">
        <v>20000</v>
      </c>
      <c r="N28" s="35">
        <v>0</v>
      </c>
    </row>
    <row r="29" spans="1:14" ht="25.5">
      <c r="A29" s="238" t="s">
        <v>239</v>
      </c>
      <c r="B29" s="19" t="s">
        <v>267</v>
      </c>
      <c r="C29" s="19" t="s">
        <v>196</v>
      </c>
      <c r="D29" s="36">
        <v>750</v>
      </c>
      <c r="E29" s="36">
        <v>2004</v>
      </c>
      <c r="F29" s="36">
        <v>2005</v>
      </c>
      <c r="G29" s="35">
        <v>80000</v>
      </c>
      <c r="H29" s="35">
        <v>40000</v>
      </c>
      <c r="I29" s="35">
        <v>0</v>
      </c>
      <c r="J29" s="35">
        <v>0</v>
      </c>
      <c r="K29" s="35">
        <v>40000</v>
      </c>
      <c r="L29" s="35">
        <v>0</v>
      </c>
      <c r="M29" s="35">
        <v>0</v>
      </c>
      <c r="N29" s="35">
        <v>0</v>
      </c>
    </row>
    <row r="30" spans="1:14" s="230" customFormat="1" ht="15.75">
      <c r="A30" s="239">
        <v>4</v>
      </c>
      <c r="B30" s="453" t="s">
        <v>281</v>
      </c>
      <c r="C30" s="454"/>
      <c r="D30" s="228">
        <v>600</v>
      </c>
      <c r="E30" s="228">
        <v>2005</v>
      </c>
      <c r="F30" s="228">
        <v>2006</v>
      </c>
      <c r="G30" s="234">
        <f aca="true" t="shared" si="3" ref="G30:N30">SUM(G31:G31)</f>
        <v>1574660</v>
      </c>
      <c r="H30" s="234">
        <f t="shared" si="3"/>
        <v>100000</v>
      </c>
      <c r="I30" s="234">
        <f t="shared" si="3"/>
        <v>236199</v>
      </c>
      <c r="J30" s="234">
        <f t="shared" si="3"/>
        <v>157466</v>
      </c>
      <c r="K30" s="234">
        <f t="shared" si="3"/>
        <v>0</v>
      </c>
      <c r="L30" s="234">
        <f t="shared" si="3"/>
        <v>1180995</v>
      </c>
      <c r="M30" s="234">
        <f t="shared" si="3"/>
        <v>1474660</v>
      </c>
      <c r="N30" s="234">
        <f t="shared" si="3"/>
        <v>0</v>
      </c>
    </row>
    <row r="31" spans="1:14" ht="25.5">
      <c r="A31" s="238" t="s">
        <v>316</v>
      </c>
      <c r="B31" s="19" t="s">
        <v>282</v>
      </c>
      <c r="C31" s="19" t="s">
        <v>196</v>
      </c>
      <c r="D31" s="36">
        <v>600</v>
      </c>
      <c r="E31" s="36">
        <v>2005</v>
      </c>
      <c r="F31" s="36">
        <v>2006</v>
      </c>
      <c r="G31" s="35">
        <v>1574660</v>
      </c>
      <c r="H31" s="35">
        <v>100000</v>
      </c>
      <c r="I31" s="35">
        <v>236199</v>
      </c>
      <c r="J31" s="35">
        <v>157466</v>
      </c>
      <c r="K31" s="35">
        <v>0</v>
      </c>
      <c r="L31" s="35">
        <v>1180995</v>
      </c>
      <c r="M31" s="35">
        <v>1474660</v>
      </c>
      <c r="N31" s="35">
        <v>0</v>
      </c>
    </row>
    <row r="32" spans="1:14" ht="15.75">
      <c r="A32" s="295"/>
      <c r="B32" s="296"/>
      <c r="C32" s="296"/>
      <c r="D32" s="297"/>
      <c r="E32" s="36"/>
      <c r="F32" s="36"/>
      <c r="G32" s="35"/>
      <c r="H32" s="35"/>
      <c r="I32" s="35"/>
      <c r="J32" s="35"/>
      <c r="K32" s="35"/>
      <c r="L32" s="35"/>
      <c r="M32" s="35"/>
      <c r="N32" s="35"/>
    </row>
    <row r="33" spans="1:14" ht="15.75">
      <c r="A33" s="449" t="s">
        <v>240</v>
      </c>
      <c r="B33" s="450"/>
      <c r="C33" s="450"/>
      <c r="D33" s="451"/>
      <c r="E33" s="36"/>
      <c r="F33" s="36"/>
      <c r="G33" s="273">
        <f>SUM(G14,G19,G26,G30)</f>
        <v>29964660</v>
      </c>
      <c r="H33" s="273">
        <f aca="true" t="shared" si="4" ref="H33:N33">SUM(H14,H19,H26,H30)</f>
        <v>3350000</v>
      </c>
      <c r="I33" s="273">
        <f t="shared" si="4"/>
        <v>3242199</v>
      </c>
      <c r="J33" s="273">
        <f t="shared" si="4"/>
        <v>157466</v>
      </c>
      <c r="K33" s="273">
        <f t="shared" si="4"/>
        <v>5590000</v>
      </c>
      <c r="L33" s="273">
        <f t="shared" si="4"/>
        <v>20934995</v>
      </c>
      <c r="M33" s="273">
        <f t="shared" si="4"/>
        <v>10054660</v>
      </c>
      <c r="N33" s="273">
        <f t="shared" si="4"/>
        <v>6680000</v>
      </c>
    </row>
    <row r="34" spans="1:14" ht="15.75">
      <c r="A34" s="240"/>
      <c r="B34" s="231"/>
      <c r="C34" s="231"/>
      <c r="D34" s="282"/>
      <c r="E34" s="282"/>
      <c r="F34" s="282"/>
      <c r="G34" s="283"/>
      <c r="H34" s="283"/>
      <c r="I34" s="283"/>
      <c r="J34" s="283"/>
      <c r="K34" s="283"/>
      <c r="L34" s="283"/>
      <c r="M34" s="283"/>
      <c r="N34" s="283"/>
    </row>
    <row r="35" spans="1:14" ht="15.75">
      <c r="A35" s="240"/>
      <c r="B35" s="231"/>
      <c r="C35" s="23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</row>
    <row r="36" spans="12:14" ht="15.75">
      <c r="L36" s="440"/>
      <c r="M36" s="452"/>
      <c r="N36" s="452"/>
    </row>
    <row r="39" ht="15.75">
      <c r="M39" s="34"/>
    </row>
  </sheetData>
  <mergeCells count="17">
    <mergeCell ref="A7:N8"/>
    <mergeCell ref="A11:A12"/>
    <mergeCell ref="B11:B12"/>
    <mergeCell ref="I11:L11"/>
    <mergeCell ref="C11:C12"/>
    <mergeCell ref="D11:D12"/>
    <mergeCell ref="G11:G12"/>
    <mergeCell ref="H11:H12"/>
    <mergeCell ref="M11:M12"/>
    <mergeCell ref="N11:N12"/>
    <mergeCell ref="E11:F11"/>
    <mergeCell ref="B14:C14"/>
    <mergeCell ref="A33:D33"/>
    <mergeCell ref="L36:N36"/>
    <mergeCell ref="B19:C19"/>
    <mergeCell ref="B26:C26"/>
    <mergeCell ref="B30:C30"/>
  </mergeCells>
  <printOptions/>
  <pageMargins left="0.1968503937007874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C1">
      <selection activeCell="G1" sqref="G1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33.375" style="1" customWidth="1"/>
    <col min="4" max="4" width="11.375" style="56" customWidth="1"/>
    <col min="5" max="5" width="10.75390625" style="56" customWidth="1"/>
    <col min="6" max="6" width="10.25390625" style="56" customWidth="1"/>
    <col min="7" max="7" width="9.75390625" style="56" customWidth="1"/>
    <col min="8" max="16384" width="9.125" style="1" customWidth="1"/>
  </cols>
  <sheetData>
    <row r="1" ht="15.75">
      <c r="G1" s="1"/>
    </row>
    <row r="2" spans="4:7" s="2" customFormat="1" ht="15.75">
      <c r="D2" s="55"/>
      <c r="E2" s="1" t="s">
        <v>29</v>
      </c>
      <c r="F2" s="1"/>
      <c r="G2" s="55"/>
    </row>
    <row r="3" spans="3:8" s="2" customFormat="1" ht="16.5">
      <c r="C3" s="61"/>
      <c r="D3" s="67"/>
      <c r="E3" s="56" t="s">
        <v>305</v>
      </c>
      <c r="F3" s="56"/>
      <c r="G3" s="56"/>
      <c r="H3" s="1"/>
    </row>
    <row r="4" spans="4:8" s="2" customFormat="1" ht="15.75">
      <c r="D4" s="55"/>
      <c r="E4" s="56" t="s">
        <v>86</v>
      </c>
      <c r="F4" s="56"/>
      <c r="G4" s="56"/>
      <c r="H4" s="1"/>
    </row>
    <row r="5" spans="4:8" s="2" customFormat="1" ht="15.75">
      <c r="D5" s="55"/>
      <c r="E5" s="56" t="s">
        <v>304</v>
      </c>
      <c r="F5" s="56"/>
      <c r="G5" s="56"/>
      <c r="H5" s="1"/>
    </row>
    <row r="7" spans="1:7" ht="15.75">
      <c r="A7" s="458" t="s">
        <v>84</v>
      </c>
      <c r="B7" s="458"/>
      <c r="C7" s="458"/>
      <c r="D7" s="458"/>
      <c r="E7" s="458"/>
      <c r="F7" s="458"/>
      <c r="G7" s="458"/>
    </row>
    <row r="8" spans="1:7" ht="15.75">
      <c r="A8" s="458" t="s">
        <v>85</v>
      </c>
      <c r="B8" s="458"/>
      <c r="C8" s="458"/>
      <c r="D8" s="458"/>
      <c r="E8" s="458"/>
      <c r="F8" s="458"/>
      <c r="G8" s="458"/>
    </row>
    <row r="9" spans="1:7" ht="15.75">
      <c r="A9" s="60"/>
      <c r="B9" s="60"/>
      <c r="C9" s="60"/>
      <c r="D9" s="68"/>
      <c r="E9" s="68"/>
      <c r="F9" s="68"/>
      <c r="G9" s="68"/>
    </row>
    <row r="10" spans="6:7" ht="15.75">
      <c r="F10" s="57"/>
      <c r="G10" s="57" t="s">
        <v>4</v>
      </c>
    </row>
    <row r="11" spans="1:7" s="27" customFormat="1" ht="38.25">
      <c r="A11" s="20" t="s">
        <v>1</v>
      </c>
      <c r="B11" s="20" t="s">
        <v>30</v>
      </c>
      <c r="C11" s="20" t="s">
        <v>73</v>
      </c>
      <c r="D11" s="69" t="s">
        <v>59</v>
      </c>
      <c r="E11" s="69" t="s">
        <v>61</v>
      </c>
      <c r="F11" s="69" t="s">
        <v>62</v>
      </c>
      <c r="G11" s="69" t="s">
        <v>60</v>
      </c>
    </row>
    <row r="12" spans="1:7" s="17" customFormat="1" ht="11.25">
      <c r="A12" s="16">
        <v>1</v>
      </c>
      <c r="B12" s="16">
        <v>2</v>
      </c>
      <c r="C12" s="16">
        <v>3</v>
      </c>
      <c r="D12" s="58"/>
      <c r="E12" s="58">
        <v>4</v>
      </c>
      <c r="F12" s="58">
        <v>5</v>
      </c>
      <c r="G12" s="58"/>
    </row>
    <row r="13" spans="1:7" s="2" customFormat="1" ht="31.5">
      <c r="A13" s="62" t="s">
        <v>15</v>
      </c>
      <c r="B13" s="63" t="s">
        <v>87</v>
      </c>
      <c r="C13" s="64" t="s">
        <v>88</v>
      </c>
      <c r="D13" s="70">
        <v>0</v>
      </c>
      <c r="E13" s="70">
        <v>4000</v>
      </c>
      <c r="F13" s="70">
        <f>SUM(F14:F17)</f>
        <v>4000</v>
      </c>
      <c r="G13" s="70">
        <v>0</v>
      </c>
    </row>
    <row r="14" spans="1:7" ht="47.25">
      <c r="A14" s="8"/>
      <c r="B14" s="65"/>
      <c r="C14" s="66" t="s">
        <v>231</v>
      </c>
      <c r="D14" s="30"/>
      <c r="E14" s="30"/>
      <c r="F14" s="30">
        <v>2000</v>
      </c>
      <c r="G14" s="30"/>
    </row>
    <row r="15" spans="1:7" ht="15.75">
      <c r="A15" s="8"/>
      <c r="B15" s="65"/>
      <c r="C15" s="8" t="s">
        <v>186</v>
      </c>
      <c r="D15" s="30"/>
      <c r="E15" s="30"/>
      <c r="F15" s="30">
        <v>2000</v>
      </c>
      <c r="G15" s="30"/>
    </row>
    <row r="16" spans="1:7" ht="15.75">
      <c r="A16" s="8"/>
      <c r="B16" s="65"/>
      <c r="C16" s="8"/>
      <c r="D16" s="30"/>
      <c r="E16" s="30"/>
      <c r="F16" s="30"/>
      <c r="G16" s="30"/>
    </row>
    <row r="17" spans="1:7" ht="15.75">
      <c r="A17" s="8"/>
      <c r="B17" s="65"/>
      <c r="C17" s="8"/>
      <c r="D17" s="30"/>
      <c r="E17" s="30"/>
      <c r="F17" s="30"/>
      <c r="G17" s="30"/>
    </row>
    <row r="18" spans="1:7" ht="15.75">
      <c r="A18" s="9"/>
      <c r="B18" s="29"/>
      <c r="C18" s="9"/>
      <c r="D18" s="31"/>
      <c r="E18" s="31"/>
      <c r="F18" s="31"/>
      <c r="G18" s="31"/>
    </row>
    <row r="19" ht="15.75">
      <c r="B19" s="28"/>
    </row>
    <row r="20" ht="15.75">
      <c r="E20" s="59"/>
    </row>
    <row r="21" spans="4:6" ht="15.75">
      <c r="D21" s="459"/>
      <c r="E21" s="460"/>
      <c r="F21" s="460"/>
    </row>
    <row r="24" spans="2:5" ht="15.75">
      <c r="B24" s="59"/>
      <c r="E24" s="59"/>
    </row>
  </sheetData>
  <mergeCells count="3">
    <mergeCell ref="A7:G7"/>
    <mergeCell ref="A8:G8"/>
    <mergeCell ref="D21:F21"/>
  </mergeCells>
  <printOptions/>
  <pageMargins left="0.7874015748031497" right="0" top="0.3937007874015748" bottom="0.7874015748031497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12" sqref="F12"/>
    </sheetView>
  </sheetViews>
  <sheetFormatPr defaultColWidth="9.00390625" defaultRowHeight="12.75"/>
  <sheetData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2" sqref="E12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6.875" style="1" customWidth="1"/>
    <col min="4" max="4" width="13.625" style="1" customWidth="1"/>
    <col min="5" max="5" width="39.625" style="1" customWidth="1"/>
    <col min="6" max="16384" width="9.125" style="1" customWidth="1"/>
  </cols>
  <sheetData>
    <row r="1" ht="15.75">
      <c r="E1" s="3"/>
    </row>
    <row r="2" s="34" customFormat="1" ht="12.75">
      <c r="E2" s="34" t="s">
        <v>92</v>
      </c>
    </row>
    <row r="3" spans="3:5" s="34" customFormat="1" ht="12.75">
      <c r="C3" s="71"/>
      <c r="E3" s="34" t="s">
        <v>307</v>
      </c>
    </row>
    <row r="4" s="34" customFormat="1" ht="12.75">
      <c r="E4" s="34" t="s">
        <v>243</v>
      </c>
    </row>
    <row r="5" s="34" customFormat="1" ht="12.75">
      <c r="E5" s="34" t="s">
        <v>308</v>
      </c>
    </row>
    <row r="6" ht="15.75">
      <c r="D6" s="60" t="s">
        <v>89</v>
      </c>
    </row>
    <row r="7" spans="1:5" s="2" customFormat="1" ht="15.75">
      <c r="A7" s="458" t="s">
        <v>261</v>
      </c>
      <c r="B7" s="458"/>
      <c r="C7" s="458"/>
      <c r="D7" s="458"/>
      <c r="E7" s="458"/>
    </row>
    <row r="8" ht="15.75">
      <c r="E8" s="3"/>
    </row>
    <row r="9" spans="1:5" s="6" customFormat="1" ht="39.75" customHeight="1">
      <c r="A9" s="7" t="s">
        <v>1</v>
      </c>
      <c r="B9" s="7" t="s">
        <v>30</v>
      </c>
      <c r="C9" s="7" t="s">
        <v>31</v>
      </c>
      <c r="D9" s="7" t="s">
        <v>32</v>
      </c>
      <c r="E9" s="7" t="s">
        <v>33</v>
      </c>
    </row>
    <row r="10" spans="1:5" s="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79.5" customHeight="1">
      <c r="A11" s="77" t="s">
        <v>15</v>
      </c>
      <c r="B11" s="22" t="s">
        <v>269</v>
      </c>
      <c r="C11" s="21" t="s">
        <v>187</v>
      </c>
      <c r="D11" s="79">
        <v>11000</v>
      </c>
      <c r="E11" s="80" t="s">
        <v>309</v>
      </c>
    </row>
    <row r="12" spans="1:5" ht="78.75">
      <c r="A12" s="77" t="s">
        <v>16</v>
      </c>
      <c r="B12" s="22" t="s">
        <v>242</v>
      </c>
      <c r="C12" s="21" t="s">
        <v>187</v>
      </c>
      <c r="D12" s="79">
        <v>223440</v>
      </c>
      <c r="E12" s="80" t="s">
        <v>326</v>
      </c>
    </row>
    <row r="14" ht="15.75">
      <c r="E14" s="39"/>
    </row>
    <row r="16" ht="15.75">
      <c r="E16" s="39"/>
    </row>
    <row r="17" spans="2:5" ht="15.75">
      <c r="B17" s="39"/>
      <c r="E17" s="4"/>
    </row>
    <row r="18" ht="15.75">
      <c r="E18" s="39"/>
    </row>
  </sheetData>
  <mergeCells count="1">
    <mergeCell ref="A7:E7"/>
  </mergeCells>
  <printOptions/>
  <pageMargins left="0.51" right="0.53" top="0.41" bottom="0.7874015748031497" header="0.4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Michał</cp:lastModifiedBy>
  <cp:lastPrinted>2005-02-26T09:07:57Z</cp:lastPrinted>
  <dcterms:created xsi:type="dcterms:W3CDTF">2000-10-09T19:11:55Z</dcterms:created>
  <dcterms:modified xsi:type="dcterms:W3CDTF">2005-07-15T06:58:58Z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