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 5_4" sheetId="1" r:id="rId1"/>
    <sheet name="ZAŁ 4_3" sheetId="2" r:id="rId2"/>
    <sheet name="ZAŁ 9_5" sheetId="3" r:id="rId3"/>
    <sheet name="Arkusz1" sheetId="4" state="hidden" r:id="rId4"/>
    <sheet name="ZAŁ 10_6" sheetId="5" r:id="rId5"/>
  </sheets>
  <definedNames>
    <definedName name="_xlnm.Print_Titles" localSheetId="0">'ZAŁ 5_4'!$5:$9</definedName>
    <definedName name="_xlnm.Print_Titles" localSheetId="2">'ZAŁ 9_5'!$3:$4</definedName>
  </definedNames>
  <calcPr fullCalcOnLoad="1"/>
</workbook>
</file>

<file path=xl/sharedStrings.xml><?xml version="1.0" encoding="utf-8"?>
<sst xmlns="http://schemas.openxmlformats.org/spreadsheetml/2006/main" count="443" uniqueCount="201">
  <si>
    <t xml:space="preserve">Kwota </t>
  </si>
  <si>
    <t>L.p.</t>
  </si>
  <si>
    <t>Urząd Gminy</t>
  </si>
  <si>
    <t>`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</si>
  <si>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</si>
  <si>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</si>
  <si>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</si>
  <si>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</si>
  <si>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</si>
  <si>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</si>
  <si>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- środki z budżetu j.s.t.</t>
  </si>
  <si>
    <t>- środki z budżetu krajowego</t>
  </si>
  <si>
    <t>- środki z UE oraz innych źródeł zagranicznych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</si>
  <si>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</si>
  <si>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</si>
  <si>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</si>
  <si>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</si>
  <si>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</si>
  <si>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</si>
  <si>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</si>
  <si>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 xml:space="preserve">Program:   Program Operacyjny Kapitał Ludzki </t>
  </si>
  <si>
    <t>2008-2013</t>
  </si>
  <si>
    <t>GOPS</t>
  </si>
  <si>
    <t>Priorytet VII:  Promocja integracji społecznej</t>
  </si>
  <si>
    <t>Projekt: "Od marginalizacji do aktywizacji - eliminowanie wykluczenia społecznego  w Gminie Skarżysko Kościelne"</t>
  </si>
  <si>
    <t xml:space="preserve">Program:   Program Rozwoju Obszarów Wiejskich na lata 2007 - 2013 </t>
  </si>
  <si>
    <t xml:space="preserve">Program:  Regionalny  Program Operacyjny Województwa Świętokrzyskiego na lata 2007 - 2013 </t>
  </si>
  <si>
    <t>Jednostka budżetowa realizująca zadanie</t>
  </si>
  <si>
    <t>Grupa wydatków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</si>
  <si>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</si>
  <si>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</si>
  <si>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</si>
  <si>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</si>
  <si>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</si>
  <si>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</si>
  <si>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</si>
  <si>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bieżące</t>
  </si>
  <si>
    <t>4.</t>
  </si>
  <si>
    <t>Dział</t>
  </si>
  <si>
    <t>Rozdział</t>
  </si>
  <si>
    <t>§</t>
  </si>
  <si>
    <t>w tym:</t>
  </si>
  <si>
    <t>1.</t>
  </si>
  <si>
    <t>2.</t>
  </si>
  <si>
    <t>3.</t>
  </si>
  <si>
    <t>w tym źródła finansowania</t>
  </si>
  <si>
    <t>5.</t>
  </si>
  <si>
    <t>6.</t>
  </si>
  <si>
    <t>Rozdz.</t>
  </si>
  <si>
    <t>w złotych</t>
  </si>
  <si>
    <t>Nazwa zadania</t>
  </si>
  <si>
    <t>Kwota dotacji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</si>
  <si>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</si>
  <si>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</si>
  <si>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</si>
  <si>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</si>
  <si>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</si>
  <si>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</si>
  <si>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</si>
  <si>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</si>
  <si>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</si>
  <si>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</si>
  <si>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
z innych  źr.*</t>
  </si>
  <si>
    <t>Nazwa zadania inwestycyjnego</t>
  </si>
  <si>
    <t>Działanie 7.1 Rozwój i upowszechnianie aktywnej integracji, Poddziałanie 7.1.1. Rozwój i upowszechnianie aktywnej integracji przez ośrodki pomocy społecznej</t>
  </si>
  <si>
    <t>I. Dotacje dla jednostek sektora finansów publicznych</t>
  </si>
  <si>
    <t>II. Dotacje dla jednostek spoza sektora finansów publicznych</t>
  </si>
  <si>
    <t>SPZOZ</t>
  </si>
  <si>
    <t>kredyty i pożyczki zaciągnięte na realizację zadania pod refundację wydatków</t>
  </si>
  <si>
    <t>w tym: kredyty i pożyczki zaciągane na wydatki refundowane ze środków UE</t>
  </si>
  <si>
    <t>Wydatki majątkowe:</t>
  </si>
  <si>
    <t>Wydatki bieżące:</t>
  </si>
  <si>
    <t>Ogółem wydatki</t>
  </si>
  <si>
    <t>Rady Gminy Skarżysko Kościelne</t>
  </si>
  <si>
    <t xml:space="preserve">Dotacja celowa na pomoc finansową udzielaną między jednostkami samorządu terytorialnego na dofinansowanie własnych zadań inwestycyjnych i zakupów inwestycyjnych - "Sygnalizacja świetlna - krzyżówki Skarżysko Kościelne" 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</si>
  <si>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</si>
  <si>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Nazwa jednostki otrzymującej dotacje</t>
  </si>
  <si>
    <t>Zakres</t>
  </si>
  <si>
    <t xml:space="preserve">Priorytet  Oś 2: Wsparcie innowacyjności, budowa społeczeństwa informacyjnego oraz wzrost potencjału inwestycyjnego regionu" </t>
  </si>
  <si>
    <t xml:space="preserve">Działanie 2.2: "Budowa infrastruktury społeczeństwa informacyjnego"  </t>
  </si>
  <si>
    <t>Projekt: "e- świętokrzyskie Rozbudowa Infrastruktury Informatycznej JST"</t>
  </si>
  <si>
    <t>Sołectwo: Lipowe Pole Plebańskie</t>
  </si>
  <si>
    <t>Paragraf</t>
  </si>
  <si>
    <t>"e-świętokrzyskie" Budowa Systemu informatyzacji Przestrzennej Województwa Świetokrzyskiego</t>
  </si>
  <si>
    <t>Projekt: "e- świętokrzyskie Budowa Systemu Informacji Przestrzennej Województwa Świętokrzyskiego"</t>
  </si>
  <si>
    <t>Sołectwo: Skarżysko Kościelne I</t>
  </si>
  <si>
    <t>Utrzymanie czystości w sołectwie oraz przystanków autobusowych</t>
  </si>
  <si>
    <t>Utrzymanie porządku w sołectwie</t>
  </si>
  <si>
    <t xml:space="preserve">Dotacja celowa z budżetu na finansowanie lub dofinansowanie zadań w zakresie upowszechniania tradycji, kultury i patriotyzmu  - promocja reginalnej kuchni, twórców lokalnych, organizacja przeglądu zespołów śpiewaczych, cykl imprez kulturalnych dla mieszkańców Gminy, zajęcia w zakresie choreografii i wykonawstwa pieśni ludowych pod kierunkiem instruktora  ... </t>
  </si>
  <si>
    <t>Dotacja celowa z budżetu na finansowanie lub dofinansowanie zadań w zakresie sportu i rekreacji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sportowe.</t>
  </si>
  <si>
    <t>Utrzymanie porządku i czystości w sołectwie</t>
  </si>
  <si>
    <t>Przystosowanie i wyposażenie pomieszczeń miejscowej szkoły dla potrzeb spotkań mieszkańców sołectwa</t>
  </si>
  <si>
    <t>1.1</t>
  </si>
  <si>
    <t>2.1</t>
  </si>
  <si>
    <t>3.1</t>
  </si>
  <si>
    <t>2.2</t>
  </si>
  <si>
    <t>2.3</t>
  </si>
  <si>
    <t>Organizacja imprez integracyjnych dla społeczności lokalnej</t>
  </si>
  <si>
    <t>1.2</t>
  </si>
  <si>
    <t>Udział w dożynkach gminnych</t>
  </si>
  <si>
    <t>Wybrukowanie wjazdu do szkoły</t>
  </si>
  <si>
    <t>1.3</t>
  </si>
  <si>
    <t>Renowacja figurki (kapliczki) w Kierzu Niedźwiedzim przy skrzyżowaniu dróg Skarżysko Kościelne – Gąsawy Niwy</t>
  </si>
  <si>
    <t xml:space="preserve">Wykonanie stylowych tablic ogłoszeniowych </t>
  </si>
  <si>
    <t>Utrzymanie zieleni w sołectwie. Zakupienie i posadzenie drzewek ozdobnych oraz zakup paliwa do kosy spalinowej</t>
  </si>
  <si>
    <t>2.4</t>
  </si>
  <si>
    <t>Organizacja imprez sportowych oraz festynów rekreacyjnych miejscowości.</t>
  </si>
  <si>
    <t>Podniesienie walorów estetycznych miejscowości poprzez utrzymanie miejsc zieleni i konserwacje przystanków autobusowych i tablic</t>
  </si>
  <si>
    <t>3.2</t>
  </si>
  <si>
    <t>3.3</t>
  </si>
  <si>
    <t>Przygotowanie miejsca do organizacji spotkań mieszkańców (sołtysówka + grill)</t>
  </si>
  <si>
    <t>4.1</t>
  </si>
  <si>
    <t xml:space="preserve">Pielęgnacja terenów zielonych, porządkowanie i konserwacja przystanku autobusowego </t>
  </si>
  <si>
    <t>4.2</t>
  </si>
  <si>
    <t>majątkowe</t>
  </si>
  <si>
    <t>4.3</t>
  </si>
  <si>
    <t>5.1</t>
  </si>
  <si>
    <t>Pobudzanie aktywności obywatelskiej oraz upowszechnianie idei samorządowej</t>
  </si>
  <si>
    <t>5.2</t>
  </si>
  <si>
    <t>6.1</t>
  </si>
  <si>
    <t>Ogrodzenie placu gminnego w Michałowie - Stanicy</t>
  </si>
  <si>
    <t>6.2</t>
  </si>
  <si>
    <t>Urządzenie boiska do piłki siatkowej  plac gminny poniżej Stanicy</t>
  </si>
  <si>
    <t>6.3</t>
  </si>
  <si>
    <t>Utrzymanie czystości i porządku w sołectwie</t>
  </si>
  <si>
    <t>6.4</t>
  </si>
  <si>
    <t>Integracja społeczna</t>
  </si>
  <si>
    <t>7.1</t>
  </si>
  <si>
    <t>Świetlica wiejska – główne centrum życia kulturalno-rozrywkowego mieszkańców</t>
  </si>
  <si>
    <t>7.2</t>
  </si>
  <si>
    <t>7.3</t>
  </si>
  <si>
    <t>Organizacja imprez i spotkań okolicznościowych dla mieszkańców sołectwa Skarżysko Kościelne I</t>
  </si>
  <si>
    <t>Sołectwo: Skarzysko Kościelne II</t>
  </si>
  <si>
    <t>8.1</t>
  </si>
  <si>
    <t>8.2</t>
  </si>
  <si>
    <t>Aktywizacja mieszkańców sołectwa</t>
  </si>
  <si>
    <t>8.3</t>
  </si>
  <si>
    <t xml:space="preserve">Boisko koło Leśniczówki - wspieranie młodych talentów </t>
  </si>
  <si>
    <t>8.4</t>
  </si>
  <si>
    <t>9.1</t>
  </si>
  <si>
    <t xml:space="preserve">Zagospodarowanie przestrzeni publicznej poprzez utworzenie centrum kulturalno- rekreacyjnego w miejscowości Świeczek </t>
  </si>
  <si>
    <t>9.2</t>
  </si>
  <si>
    <t>Organizacja spotkań i imprez integracyjnych</t>
  </si>
  <si>
    <t>9.3</t>
  </si>
  <si>
    <t>Zadania jednostek pomocniczych w ramach funduszu sołeckiego w 2013 roku</t>
  </si>
  <si>
    <t xml:space="preserve">Utwardzenie łącznika między ul. Polną a ul. Iłżecką </t>
  </si>
  <si>
    <t>Zagospodarowanie  „Oczko Wodnego” wraz z ciągiem komunikacyjnym</t>
  </si>
  <si>
    <t>Wydatki na programy i projekty realizowane ze środków pochodzących z budżetu Unii Europejskiej oraz innych źródeł zagranicznych, niepodlegających zwrotowi na 2013 rok</t>
  </si>
  <si>
    <t>Wydatki w roku budżetowym 2013</t>
  </si>
  <si>
    <t>Działanie: 321:Podstawowe usługi dla gospodarki i ludności wiejskiej</t>
  </si>
  <si>
    <t>Oś 3 Jakość życia na obszarach wiejskich i różnicowanie gospodarki wiejskiej</t>
  </si>
  <si>
    <t>Priorytet V. Dobre rządzenie</t>
  </si>
  <si>
    <t>2012-2014</t>
  </si>
  <si>
    <t>Projekt: "LIDER w samorządzie"</t>
  </si>
  <si>
    <t xml:space="preserve">Działanie 5.2. Modernizacja zarządzania w administracji samorządowej Programu Operacyjnego Kapitał Ludzki                                                                                                                                                                                                                                        </t>
  </si>
  <si>
    <t>7.</t>
  </si>
  <si>
    <t>2012-2013</t>
  </si>
  <si>
    <t>Projekt: "Uczymy się i rozwijamy z indywidualizacją"</t>
  </si>
  <si>
    <t>Priorytet IX. Rozwój wykształcenia i kompetencji regionach</t>
  </si>
  <si>
    <t xml:space="preserve">Działanie 9.1. Wyrównywanie szans edukacyjnych i zapewnienie wysokiej jakości usług edukacyjnych świadczonych w systemie oświaty, Poddziałanie 9.1.2. Wyrównanie szans edukacyjnych uczniów z grup o utrudnionym dostępie do edukacji oraz zmniejszanie różnic w jakości usług edukacyjnych.                                                                                                                                                                                                                                     </t>
  </si>
  <si>
    <t>Zadania inwestycyjne roczne w 2013 r.</t>
  </si>
  <si>
    <t>8.</t>
  </si>
  <si>
    <t>9.</t>
  </si>
  <si>
    <t xml:space="preserve">Wniesienie wkładów do  MPWiK Sp. z o.o w Skarżysku - Kamiennej na realizację zadania "Podłączenie budynków do zbiorczego systemu kanalizacyjnego w Skarżysku - Kamiennej i Skarżysku Kościelnym" </t>
  </si>
  <si>
    <t>Zagospodarowanie przestrzeni publicznej poprzez utworzenie centrum kulturalno-rekreacyjnego w miejscowości Świerczek</t>
  </si>
  <si>
    <t>Zagospodarowanie przestrzeni publicznej poprzez uporządkowanie terenu wokół oczka wodnego oraz wykonanie deptaku w ciągu ulicy Urzędniczej w miejscowości Skarżysko Kościelne</t>
  </si>
  <si>
    <t>Stowarzyszenie OSP Grzybowa Góra</t>
  </si>
  <si>
    <t>Stowarzyszenia OSP Kierz Niedźwiedzi</t>
  </si>
  <si>
    <t>Dotacja celowa z budżetu na finansowanie  zadań w zakresie utrzymania gotowości bojowej OSP</t>
  </si>
  <si>
    <t>Dotacja celowa z budżetu na finansowanie zadań w zakresie utrzymania gotowości bojowej OSP</t>
  </si>
  <si>
    <t>Stowarzyszenia OSP Lipowe Pole</t>
  </si>
  <si>
    <t>Dotacja  dla SPZOZ na realizację programu "Zapobieganie chorobom zakaźnym- darmowe szczepienia ochronne u pacjentów SPZOZ powyżej 60 roku życia przeciwko grypie i pneumokokom, u dzieci w wieku szkolnym szczepienie przeciwko meningokokom (sepsa, posocznica)"</t>
  </si>
  <si>
    <t>Zakup zestawu nagłaśniajacego w ramach zadania Przystosowanie i wyposażenie pomieszczeń miejscowej szkoły dla potrzeb spotkań mieszkańców z Funduszu Sołeckiego  Lipowe Pole Skarbowe</t>
  </si>
  <si>
    <t>Ogrodzenie placu gminnego w Michałowie-Stanicy- zadanie z funduszu sołeckiego sołectwa Michałów</t>
  </si>
  <si>
    <t>Zakup pojemników do selektywnej zbiórki odpadów</t>
  </si>
  <si>
    <t>2010-2013</t>
  </si>
  <si>
    <t>Projekt: " Zagospodarowanie przestrzeni publicznej poprzez uporzadkowanie terenu wokół oczka wodnego oraz wykonanie deptaku w ciagu ulicy Urzędniczej w miejscowości Skarżysko  Kościelne</t>
  </si>
  <si>
    <t>Projekt: " Zagospodarowanie przestrzeni publicznej poprzez utworzenie centrum kulturalno-rekreacyjnego w miejscowości Świerczek"</t>
  </si>
  <si>
    <t>Zakup oprogramowania  i sprzętu komputerowego do ewidencji opłat za gospodarowanie odpadami komunalnymi</t>
  </si>
  <si>
    <t>Wybrukowanie wjazdu do szkoły - zadanie w ramach funduszu sołeckiego sołectwa Grzybowa Góra</t>
  </si>
  <si>
    <t>Budowa drogi dojazdowej do gruntów rolnych w miejscowości Skarżysko Kościelne (Dworska)</t>
  </si>
  <si>
    <t>Dotacje celowe  w 2013 r.</t>
  </si>
  <si>
    <t>rok budżetowy 2013 (6+7+9+10)</t>
  </si>
  <si>
    <t>Dotacja celowa z budżetu na finansowanie lub dofinansowanie kosztów realizacji inwestycji i zakupów inwestycyjnych jednostek niezaliczanych do sektora finansów publicznych - Zakup samochodu pożarniczego przez Stowarzyszenie OSP Kierz Niedźwiedzi</t>
  </si>
  <si>
    <t>2011-2014</t>
  </si>
  <si>
    <t>Załącznik Nr 4</t>
  </si>
  <si>
    <t>Projekt: "Budowa sieci kanalizacji sanitarnej z przykanalikami do granic nieruchomości wraz z przepompowniami ścieków i zasilaniem elektrycznym przepompowni w miejscowości Grzybowa Góra i w miejscowości Skarżysko Kościelne"</t>
  </si>
  <si>
    <t>Rekreacyjno sportowy plac zabaw w Grzybowej Górze</t>
  </si>
  <si>
    <t>Rekreacyjno sportowy plac zabaw w Lipowym Polu Skarbowym</t>
  </si>
  <si>
    <t>Wykup działki pod wodociągiem w Grzybowej Górze</t>
  </si>
  <si>
    <t>Projekt: "Rekreacyjno sportowy plac zabaw w Grzybowej Górze"</t>
  </si>
  <si>
    <t>Projekt: "Rekreacyjno sportowy plac zabaw w Lipowym Polu Skarbowym"</t>
  </si>
  <si>
    <t>do Uchwały Nr XXXII/.../2013</t>
  </si>
  <si>
    <t xml:space="preserve">Parafia Rzymsko-Katolickiej  pw. Św.  Trójcy w Skarżysku Kościelnym </t>
  </si>
  <si>
    <t>Dotacja celowa z budżetu na dofinansowanie  prac konserwatorsko - restauratorskich barokowych organów obejmujące:  prospekt organowy, balustradę oraz dwie kolumny podtrzymujące organy  w  kościele parafialnym pw. Św. Trójcy w Skarżysku Kościelnym.</t>
  </si>
  <si>
    <t>Załącznik Nr 6</t>
  </si>
  <si>
    <t>z dnia 29 maja 2013 r.</t>
  </si>
  <si>
    <t>Załącznik Nr 5                                                                                                                do Uchwały Nr XXXII/..../2013                                                                                            Rady Gminy Skarżysko Kościelne                                                                                                z dnia 29 maja 2013 r.</t>
  </si>
  <si>
    <t>Załącznik Nr 3                                           do Uchwały Nr XXXII/…../2013                       Rady Gminy Skarżysko Kościelne              z dnia 29 maja 2013r.</t>
  </si>
  <si>
    <t>z dnia 29 maja 2013r.</t>
  </si>
  <si>
    <t>Działanie 413: Wdrażanie lokalnych strategii rozwoju-Odnowa i rozwój wsi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</si>
</sst>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4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 CE"/>
      <family val="0"/>
    </font>
    <font>
      <sz val="10"/>
      <name val="Arial"/>
      <family val="2"/>
    </font>
    <font>
      <sz val="6"/>
      <name val="Times New Roman CE"/>
      <family val="1"/>
    </font>
    <font>
      <sz val="7"/>
      <name val="Arial CE"/>
      <family val="0"/>
    </font>
    <font>
      <b/>
      <sz val="7"/>
      <name val="Arial CE"/>
      <family val="2"/>
    </font>
    <font>
      <sz val="7"/>
      <name val="Times New Roman CE"/>
      <family val="1"/>
    </font>
    <font>
      <b/>
      <sz val="8"/>
      <name val="Times New Roman CE"/>
      <family val="0"/>
    </font>
    <font>
      <b/>
      <sz val="7"/>
      <name val="Times New Roman CE"/>
      <family val="0"/>
    </font>
    <font>
      <sz val="10"/>
      <color indexed="10"/>
      <name val="Times New Roman CE"/>
      <family val="1"/>
    </font>
    <font>
      <sz val="9"/>
      <name val="Arial"/>
      <family val="2"/>
    </font>
    <font>
      <b/>
      <sz val="9"/>
      <name val="Arial CE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3" fillId="0" borderId="13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" fontId="11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29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0" fillId="0" borderId="12" xfId="0" applyNumberFormat="1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2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vertical="center"/>
    </xf>
    <xf numFmtId="3" fontId="1" fillId="0" borderId="16" xfId="0" applyNumberFormat="1" applyFont="1" applyBorder="1" applyAlignment="1">
      <alignment horizontal="center" vertical="center"/>
    </xf>
    <xf numFmtId="0" fontId="31" fillId="0" borderId="0" xfId="0" applyFont="1" applyAlignment="1">
      <alignment/>
    </xf>
    <xf numFmtId="0" fontId="31" fillId="0" borderId="12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30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 wrapText="1"/>
    </xf>
    <xf numFmtId="0" fontId="9" fillId="0" borderId="0" xfId="0" applyFont="1" applyFill="1" applyAlignment="1">
      <alignment/>
    </xf>
    <xf numFmtId="0" fontId="4" fillId="0" borderId="0" xfId="0" applyFont="1" applyAlignment="1">
      <alignment horizontal="center" vertical="center" wrapText="1"/>
    </xf>
    <xf numFmtId="3" fontId="0" fillId="0" borderId="12" xfId="0" applyNumberFormat="1" applyFont="1" applyBorder="1" applyAlignment="1">
      <alignment horizontal="left" vertical="center"/>
    </xf>
    <xf numFmtId="3" fontId="0" fillId="0" borderId="17" xfId="0" applyNumberFormat="1" applyFont="1" applyBorder="1" applyAlignment="1">
      <alignment horizontal="left" vertical="center"/>
    </xf>
    <xf numFmtId="3" fontId="0" fillId="0" borderId="15" xfId="0" applyNumberFormat="1" applyFont="1" applyBorder="1" applyAlignment="1">
      <alignment horizontal="left" vertical="center"/>
    </xf>
    <xf numFmtId="0" fontId="0" fillId="0" borderId="12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right" vertical="center"/>
    </xf>
    <xf numFmtId="0" fontId="30" fillId="0" borderId="12" xfId="0" applyFont="1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3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30" fillId="0" borderId="15" xfId="0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2" fontId="0" fillId="0" borderId="15" xfId="0" applyNumberFormat="1" applyFont="1" applyBorder="1" applyAlignment="1">
      <alignment vertical="center"/>
    </xf>
    <xf numFmtId="4" fontId="0" fillId="0" borderId="17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34" fillId="0" borderId="12" xfId="0" applyFont="1" applyBorder="1" applyAlignment="1">
      <alignment/>
    </xf>
    <xf numFmtId="0" fontId="34" fillId="0" borderId="12" xfId="0" applyFont="1" applyBorder="1" applyAlignment="1">
      <alignment wrapText="1"/>
    </xf>
    <xf numFmtId="4" fontId="34" fillId="0" borderId="12" xfId="0" applyNumberFormat="1" applyFont="1" applyBorder="1" applyAlignment="1">
      <alignment/>
    </xf>
    <xf numFmtId="0" fontId="34" fillId="0" borderId="17" xfId="0" applyFont="1" applyBorder="1" applyAlignment="1">
      <alignment/>
    </xf>
    <xf numFmtId="0" fontId="34" fillId="0" borderId="17" xfId="0" applyFont="1" applyBorder="1" applyAlignment="1">
      <alignment wrapText="1"/>
    </xf>
    <xf numFmtId="4" fontId="34" fillId="0" borderId="17" xfId="0" applyNumberFormat="1" applyFont="1" applyBorder="1" applyAlignment="1">
      <alignment/>
    </xf>
    <xf numFmtId="0" fontId="34" fillId="0" borderId="17" xfId="0" applyFont="1" applyBorder="1" applyAlignment="1" quotePrefix="1">
      <alignment/>
    </xf>
    <xf numFmtId="0" fontId="34" fillId="0" borderId="17" xfId="0" applyFont="1" applyBorder="1" applyAlignment="1" quotePrefix="1">
      <alignment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18" xfId="0" applyFont="1" applyBorder="1" applyAlignment="1">
      <alignment/>
    </xf>
    <xf numFmtId="0" fontId="34" fillId="0" borderId="18" xfId="0" applyFont="1" applyBorder="1" applyAlignment="1">
      <alignment wrapText="1"/>
    </xf>
    <xf numFmtId="4" fontId="34" fillId="0" borderId="18" xfId="0" applyNumberFormat="1" applyFont="1" applyBorder="1" applyAlignment="1">
      <alignment/>
    </xf>
    <xf numFmtId="4" fontId="34" fillId="0" borderId="15" xfId="0" applyNumberFormat="1" applyFont="1" applyBorder="1" applyAlignment="1">
      <alignment/>
    </xf>
    <xf numFmtId="0" fontId="37" fillId="0" borderId="0" xfId="0" applyFont="1" applyFill="1" applyAlignment="1">
      <alignment/>
    </xf>
    <xf numFmtId="0" fontId="34" fillId="0" borderId="17" xfId="0" applyFont="1" applyFill="1" applyBorder="1" applyAlignment="1">
      <alignment/>
    </xf>
    <xf numFmtId="0" fontId="34" fillId="0" borderId="17" xfId="0" applyFont="1" applyFill="1" applyBorder="1" applyAlignment="1">
      <alignment wrapText="1"/>
    </xf>
    <xf numFmtId="4" fontId="34" fillId="0" borderId="17" xfId="0" applyNumberFormat="1" applyFont="1" applyFill="1" applyBorder="1" applyAlignment="1">
      <alignment/>
    </xf>
    <xf numFmtId="0" fontId="34" fillId="0" borderId="17" xfId="0" applyFont="1" applyFill="1" applyBorder="1" applyAlignment="1" quotePrefix="1">
      <alignment/>
    </xf>
    <xf numFmtId="0" fontId="34" fillId="0" borderId="17" xfId="0" applyFont="1" applyFill="1" applyBorder="1" applyAlignment="1" quotePrefix="1">
      <alignment wrapText="1"/>
    </xf>
    <xf numFmtId="0" fontId="36" fillId="0" borderId="12" xfId="0" applyFont="1" applyBorder="1" applyAlignment="1">
      <alignment/>
    </xf>
    <xf numFmtId="0" fontId="34" fillId="0" borderId="17" xfId="0" applyFont="1" applyBorder="1" applyAlignment="1">
      <alignment/>
    </xf>
    <xf numFmtId="0" fontId="34" fillId="0" borderId="15" xfId="0" applyFont="1" applyBorder="1" applyAlignment="1">
      <alignment/>
    </xf>
    <xf numFmtId="0" fontId="35" fillId="0" borderId="12" xfId="0" applyFont="1" applyBorder="1" applyAlignment="1">
      <alignment/>
    </xf>
    <xf numFmtId="4" fontId="35" fillId="0" borderId="12" xfId="0" applyNumberFormat="1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Border="1" applyAlignment="1" quotePrefix="1">
      <alignment/>
    </xf>
    <xf numFmtId="0" fontId="10" fillId="0" borderId="17" xfId="0" applyFont="1" applyBorder="1" applyAlignment="1" quotePrefix="1">
      <alignment wrapText="1"/>
    </xf>
    <xf numFmtId="0" fontId="10" fillId="0" borderId="19" xfId="0" applyFont="1" applyBorder="1" applyAlignment="1">
      <alignment/>
    </xf>
    <xf numFmtId="0" fontId="10" fillId="0" borderId="15" xfId="0" applyFont="1" applyBorder="1" applyAlignment="1">
      <alignment wrapText="1"/>
    </xf>
    <xf numFmtId="0" fontId="10" fillId="0" borderId="15" xfId="0" applyFont="1" applyBorder="1" applyAlignment="1">
      <alignment/>
    </xf>
    <xf numFmtId="4" fontId="35" fillId="0" borderId="10" xfId="0" applyNumberFormat="1" applyFont="1" applyBorder="1" applyAlignment="1">
      <alignment/>
    </xf>
    <xf numFmtId="0" fontId="34" fillId="0" borderId="12" xfId="0" applyFont="1" applyFill="1" applyBorder="1" applyAlignment="1">
      <alignment/>
    </xf>
    <xf numFmtId="0" fontId="34" fillId="0" borderId="12" xfId="0" applyFont="1" applyFill="1" applyBorder="1" applyAlignment="1">
      <alignment wrapText="1"/>
    </xf>
    <xf numFmtId="4" fontId="34" fillId="0" borderId="12" xfId="0" applyNumberFormat="1" applyFont="1" applyFill="1" applyBorder="1" applyAlignment="1">
      <alignment/>
    </xf>
    <xf numFmtId="0" fontId="34" fillId="0" borderId="19" xfId="0" applyFont="1" applyFill="1" applyBorder="1" applyAlignment="1">
      <alignment/>
    </xf>
    <xf numFmtId="4" fontId="34" fillId="0" borderId="19" xfId="0" applyNumberFormat="1" applyFont="1" applyFill="1" applyBorder="1" applyAlignment="1">
      <alignment/>
    </xf>
    <xf numFmtId="0" fontId="34" fillId="0" borderId="19" xfId="0" applyFont="1" applyFill="1" applyBorder="1" applyAlignment="1" quotePrefix="1">
      <alignment/>
    </xf>
    <xf numFmtId="0" fontId="34" fillId="0" borderId="19" xfId="0" applyFont="1" applyFill="1" applyBorder="1" applyAlignment="1" quotePrefix="1">
      <alignment wrapText="1"/>
    </xf>
    <xf numFmtId="0" fontId="34" fillId="0" borderId="19" xfId="0" applyFont="1" applyFill="1" applyBorder="1" applyAlignment="1">
      <alignment wrapText="1"/>
    </xf>
    <xf numFmtId="0" fontId="30" fillId="0" borderId="12" xfId="0" applyFont="1" applyBorder="1" applyAlignment="1">
      <alignment vertical="center" wrapText="1"/>
    </xf>
    <xf numFmtId="3" fontId="38" fillId="0" borderId="10" xfId="0" applyNumberFormat="1" applyFont="1" applyBorder="1" applyAlignment="1">
      <alignment vertical="center" wrapText="1"/>
    </xf>
    <xf numFmtId="0" fontId="34" fillId="0" borderId="15" xfId="0" applyFont="1" applyBorder="1" applyAlignment="1">
      <alignment/>
    </xf>
    <xf numFmtId="0" fontId="34" fillId="0" borderId="15" xfId="0" applyFont="1" applyBorder="1" applyAlignment="1">
      <alignment wrapText="1"/>
    </xf>
    <xf numFmtId="169" fontId="0" fillId="0" borderId="11" xfId="0" applyNumberFormat="1" applyBorder="1" applyAlignment="1">
      <alignment vertical="center"/>
    </xf>
    <xf numFmtId="168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38" fillId="0" borderId="12" xfId="0" applyFont="1" applyBorder="1" applyAlignment="1">
      <alignment horizontal="left" vertical="center" wrapText="1"/>
    </xf>
    <xf numFmtId="169" fontId="34" fillId="0" borderId="12" xfId="0" applyNumberFormat="1" applyFont="1" applyBorder="1" applyAlignment="1">
      <alignment/>
    </xf>
    <xf numFmtId="168" fontId="34" fillId="0" borderId="12" xfId="0" applyNumberFormat="1" applyFont="1" applyBorder="1" applyAlignment="1">
      <alignment/>
    </xf>
    <xf numFmtId="169" fontId="0" fillId="0" borderId="10" xfId="0" applyNumberFormat="1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right"/>
    </xf>
    <xf numFmtId="0" fontId="5" fillId="0" borderId="10" xfId="0" applyFont="1" applyBorder="1" applyAlignment="1">
      <alignment vertical="center" wrapText="1"/>
    </xf>
    <xf numFmtId="0" fontId="38" fillId="0" borderId="0" xfId="0" applyFont="1" applyAlignment="1">
      <alignment wrapText="1"/>
    </xf>
    <xf numFmtId="0" fontId="39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vertical="top" wrapText="1"/>
    </xf>
    <xf numFmtId="0" fontId="32" fillId="0" borderId="17" xfId="0" applyFont="1" applyBorder="1" applyAlignment="1">
      <alignment vertical="top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4" fillId="0" borderId="17" xfId="0" applyFont="1" applyFill="1" applyBorder="1" applyAlignment="1">
      <alignment vertical="top" wrapText="1"/>
    </xf>
    <xf numFmtId="0" fontId="32" fillId="0" borderId="17" xfId="0" applyFont="1" applyFill="1" applyBorder="1" applyAlignment="1">
      <alignment vertical="top"/>
    </xf>
    <xf numFmtId="0" fontId="35" fillId="0" borderId="0" xfId="0" applyFont="1" applyAlignment="1">
      <alignment horizontal="center"/>
    </xf>
    <xf numFmtId="4" fontId="1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left" vertical="center"/>
    </xf>
    <xf numFmtId="2" fontId="3" fillId="0" borderId="24" xfId="0" applyNumberFormat="1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30" fillId="0" borderId="12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30" fillId="0" borderId="12" xfId="0" applyFont="1" applyBorder="1" applyAlignment="1">
      <alignment horizontal="left" vertical="center" wrapText="1"/>
    </xf>
    <xf numFmtId="0" fontId="30" fillId="0" borderId="17" xfId="0" applyFont="1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left" vertical="center"/>
    </xf>
    <xf numFmtId="3" fontId="0" fillId="0" borderId="15" xfId="0" applyNumberFormat="1" applyFont="1" applyBorder="1" applyAlignment="1">
      <alignment horizontal="left" vertical="center"/>
    </xf>
    <xf numFmtId="3" fontId="0" fillId="0" borderId="17" xfId="0" applyNumberFormat="1" applyFont="1" applyBorder="1" applyAlignment="1">
      <alignment horizontal="left" vertical="center"/>
    </xf>
    <xf numFmtId="168" fontId="0" fillId="0" borderId="12" xfId="0" applyNumberFormat="1" applyFont="1" applyBorder="1" applyAlignment="1">
      <alignment horizontal="right" vertical="center"/>
    </xf>
    <xf numFmtId="168" fontId="0" fillId="0" borderId="15" xfId="0" applyNumberFormat="1" applyBorder="1" applyAlignment="1">
      <alignment vertical="center"/>
    </xf>
    <xf numFmtId="0" fontId="0" fillId="0" borderId="15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6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169" fontId="0" fillId="0" borderId="12" xfId="0" applyNumberFormat="1" applyFont="1" applyBorder="1" applyAlignment="1">
      <alignment horizontal="right" vertical="center"/>
    </xf>
    <xf numFmtId="169" fontId="0" fillId="0" borderId="15" xfId="0" applyNumberFormat="1" applyBorder="1" applyAlignment="1">
      <alignment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left" vertical="center" wrapText="1"/>
    </xf>
    <xf numFmtId="0" fontId="3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0" xfId="0" applyAlignment="1">
      <alignment horizontal="right"/>
    </xf>
    <xf numFmtId="4" fontId="0" fillId="0" borderId="12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0" fillId="0" borderId="15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workbookViewId="0" topLeftCell="A1">
      <selection activeCell="C22" sqref="C22"/>
    </sheetView>
  </sheetViews>
  <sheetFormatPr defaultColWidth="9.00390625" defaultRowHeight="12.75"/>
  <cols>
    <col min="1" max="1" width="3.625" style="14" customWidth="1"/>
    <col min="2" max="2" width="39.25390625" style="14" customWidth="1"/>
    <col min="3" max="3" width="7.125" style="14" customWidth="1"/>
    <col min="4" max="4" width="10.125" style="14" customWidth="1"/>
    <col min="5" max="5" width="4.375" style="14" customWidth="1"/>
    <col min="6" max="6" width="6.875" style="14" customWidth="1"/>
    <col min="7" max="7" width="23.75390625" style="14" customWidth="1"/>
    <col min="8" max="8" width="12.875" style="32" customWidth="1"/>
    <col min="9" max="9" width="24.375" style="32" customWidth="1"/>
    <col min="10" max="16384" width="9.125" style="14" customWidth="1"/>
  </cols>
  <sheetData>
    <row r="1" spans="8:9" s="15" customFormat="1" ht="12">
      <c r="H1" s="31"/>
      <c r="I1" s="159" t="s">
        <v>185</v>
      </c>
    </row>
    <row r="2" spans="8:9" s="15" customFormat="1" ht="12">
      <c r="H2" s="31"/>
      <c r="I2" s="159" t="s">
        <v>192</v>
      </c>
    </row>
    <row r="3" spans="8:9" s="15" customFormat="1" ht="12">
      <c r="H3" s="31"/>
      <c r="I3" s="159" t="s">
        <v>73</v>
      </c>
    </row>
    <row r="4" spans="8:9" s="15" customFormat="1" ht="12">
      <c r="H4" s="31"/>
      <c r="I4" s="159" t="s">
        <v>199</v>
      </c>
    </row>
    <row r="5" spans="1:9" s="33" customFormat="1" ht="11.25" customHeight="1">
      <c r="A5" s="172" t="s">
        <v>147</v>
      </c>
      <c r="B5" s="172"/>
      <c r="C5" s="172"/>
      <c r="D5" s="172"/>
      <c r="E5" s="172"/>
      <c r="F5" s="172"/>
      <c r="G5" s="172"/>
      <c r="H5" s="172"/>
      <c r="I5" s="172"/>
    </row>
    <row r="6" ht="5.25" customHeight="1"/>
    <row r="7" spans="1:10" ht="38.25" customHeight="1">
      <c r="A7" s="169" t="s">
        <v>1</v>
      </c>
      <c r="B7" s="169" t="s">
        <v>4</v>
      </c>
      <c r="C7" s="169" t="s">
        <v>5</v>
      </c>
      <c r="D7" s="167" t="s">
        <v>55</v>
      </c>
      <c r="E7" s="169" t="s">
        <v>38</v>
      </c>
      <c r="F7" s="167" t="s">
        <v>39</v>
      </c>
      <c r="G7" s="169" t="s">
        <v>6</v>
      </c>
      <c r="H7" s="169"/>
      <c r="I7" s="173" t="s">
        <v>148</v>
      </c>
      <c r="J7" s="111"/>
    </row>
    <row r="8" spans="1:10" ht="20.25" customHeight="1">
      <c r="A8" s="169"/>
      <c r="B8" s="169"/>
      <c r="C8" s="169"/>
      <c r="D8" s="168"/>
      <c r="E8" s="169"/>
      <c r="F8" s="168"/>
      <c r="G8" s="110" t="s">
        <v>7</v>
      </c>
      <c r="H8" s="101" t="s">
        <v>8</v>
      </c>
      <c r="I8" s="173"/>
      <c r="J8" s="111"/>
    </row>
    <row r="9" spans="1:9" s="45" customFormat="1" ht="12.75" customHeight="1">
      <c r="A9" s="46">
        <v>1</v>
      </c>
      <c r="B9" s="46">
        <v>2</v>
      </c>
      <c r="C9" s="46">
        <v>3</v>
      </c>
      <c r="D9" s="47">
        <v>4</v>
      </c>
      <c r="E9" s="46">
        <v>5</v>
      </c>
      <c r="F9" s="47">
        <v>6</v>
      </c>
      <c r="G9" s="46">
        <v>7</v>
      </c>
      <c r="H9" s="48">
        <v>8</v>
      </c>
      <c r="I9" s="48">
        <v>9</v>
      </c>
    </row>
    <row r="10" spans="1:9" ht="21.75" customHeight="1">
      <c r="A10" s="102" t="s">
        <v>42</v>
      </c>
      <c r="B10" s="103" t="s">
        <v>25</v>
      </c>
      <c r="C10" s="102" t="s">
        <v>184</v>
      </c>
      <c r="D10" s="103" t="s">
        <v>2</v>
      </c>
      <c r="E10" s="152">
        <v>10</v>
      </c>
      <c r="F10" s="153">
        <v>1010</v>
      </c>
      <c r="G10" s="102" t="s">
        <v>9</v>
      </c>
      <c r="H10" s="104">
        <f>SUM(H11,H15)</f>
        <v>3545000</v>
      </c>
      <c r="I10" s="104">
        <f>SUM(I11,I15)</f>
        <v>1870000</v>
      </c>
    </row>
    <row r="11" spans="1:9" ht="22.5" customHeight="1">
      <c r="A11" s="105"/>
      <c r="B11" s="106" t="s">
        <v>150</v>
      </c>
      <c r="C11" s="105"/>
      <c r="D11" s="105"/>
      <c r="E11" s="105"/>
      <c r="F11" s="105"/>
      <c r="G11" s="105" t="s">
        <v>71</v>
      </c>
      <c r="H11" s="107">
        <f>SUM(H12:H14)</f>
        <v>0</v>
      </c>
      <c r="I11" s="107">
        <f>SUM(I12:I14)</f>
        <v>0</v>
      </c>
    </row>
    <row r="12" spans="1:9" ht="21" customHeight="1">
      <c r="A12" s="105"/>
      <c r="B12" s="106" t="s">
        <v>149</v>
      </c>
      <c r="C12" s="105"/>
      <c r="D12" s="105"/>
      <c r="E12" s="105"/>
      <c r="F12" s="105"/>
      <c r="G12" s="108" t="s">
        <v>10</v>
      </c>
      <c r="H12" s="107"/>
      <c r="I12" s="107"/>
    </row>
    <row r="13" spans="1:9" ht="11.25" customHeight="1">
      <c r="A13" s="105"/>
      <c r="B13" s="165" t="s">
        <v>186</v>
      </c>
      <c r="C13" s="105"/>
      <c r="D13" s="105"/>
      <c r="E13" s="105"/>
      <c r="F13" s="105"/>
      <c r="G13" s="108" t="s">
        <v>11</v>
      </c>
      <c r="H13" s="107"/>
      <c r="I13" s="107"/>
    </row>
    <row r="14" spans="1:9" ht="21">
      <c r="A14" s="105"/>
      <c r="B14" s="166"/>
      <c r="C14" s="105"/>
      <c r="D14" s="105"/>
      <c r="E14" s="105"/>
      <c r="F14" s="105"/>
      <c r="G14" s="109" t="s">
        <v>12</v>
      </c>
      <c r="H14" s="107"/>
      <c r="I14" s="107"/>
    </row>
    <row r="15" spans="1:9" ht="12.75">
      <c r="A15" s="105"/>
      <c r="B15" s="166"/>
      <c r="C15" s="105"/>
      <c r="D15" s="105"/>
      <c r="E15" s="105"/>
      <c r="F15" s="105"/>
      <c r="G15" s="105" t="s">
        <v>70</v>
      </c>
      <c r="H15" s="107">
        <f>SUM(H16,H18)</f>
        <v>3545000</v>
      </c>
      <c r="I15" s="107">
        <f>SUM(I16:I18)</f>
        <v>1870000</v>
      </c>
    </row>
    <row r="16" spans="1:9" ht="12.75">
      <c r="A16" s="105"/>
      <c r="B16" s="166"/>
      <c r="C16" s="105"/>
      <c r="D16" s="105"/>
      <c r="E16" s="105"/>
      <c r="F16" s="105"/>
      <c r="G16" s="108" t="s">
        <v>10</v>
      </c>
      <c r="H16" s="107">
        <v>1160329</v>
      </c>
      <c r="I16" s="107">
        <v>741579</v>
      </c>
    </row>
    <row r="17" spans="1:9" ht="12.75">
      <c r="A17" s="105"/>
      <c r="B17" s="166"/>
      <c r="C17" s="105"/>
      <c r="D17" s="105"/>
      <c r="E17" s="105"/>
      <c r="F17" s="105"/>
      <c r="G17" s="108" t="s">
        <v>11</v>
      </c>
      <c r="H17" s="107"/>
      <c r="I17" s="107"/>
    </row>
    <row r="18" spans="1:9" ht="21">
      <c r="A18" s="105"/>
      <c r="B18" s="166"/>
      <c r="C18" s="105"/>
      <c r="D18" s="105"/>
      <c r="E18" s="105"/>
      <c r="F18" s="105"/>
      <c r="G18" s="109" t="s">
        <v>12</v>
      </c>
      <c r="H18" s="107">
        <v>2384671</v>
      </c>
      <c r="I18" s="107">
        <v>1128421</v>
      </c>
    </row>
    <row r="19" spans="1:9" ht="21">
      <c r="A19" s="105"/>
      <c r="B19" s="166"/>
      <c r="C19" s="105"/>
      <c r="D19" s="105"/>
      <c r="E19" s="105"/>
      <c r="F19" s="105"/>
      <c r="G19" s="106" t="s">
        <v>69</v>
      </c>
      <c r="H19" s="107">
        <v>1128421</v>
      </c>
      <c r="I19" s="107">
        <v>1128421</v>
      </c>
    </row>
    <row r="20" spans="1:9" ht="14.25" customHeight="1">
      <c r="A20" s="102" t="s">
        <v>43</v>
      </c>
      <c r="B20" s="103" t="s">
        <v>25</v>
      </c>
      <c r="C20" s="102">
        <v>2013</v>
      </c>
      <c r="D20" s="103" t="s">
        <v>2</v>
      </c>
      <c r="E20" s="152">
        <v>10</v>
      </c>
      <c r="F20" s="153">
        <v>1041</v>
      </c>
      <c r="G20" s="102" t="s">
        <v>9</v>
      </c>
      <c r="H20" s="104">
        <f>SUM(H21,H25)</f>
        <v>320529</v>
      </c>
      <c r="I20" s="104">
        <f>SUM(I21,I25)</f>
        <v>320529</v>
      </c>
    </row>
    <row r="21" spans="1:9" ht="21" customHeight="1">
      <c r="A21" s="105"/>
      <c r="B21" s="106" t="s">
        <v>200</v>
      </c>
      <c r="C21" s="105"/>
      <c r="D21" s="105"/>
      <c r="E21" s="105"/>
      <c r="F21" s="105"/>
      <c r="G21" s="105" t="s">
        <v>71</v>
      </c>
      <c r="H21" s="107">
        <f>SUM(H22:H24)</f>
        <v>0</v>
      </c>
      <c r="I21" s="107">
        <f>SUM(I22:I24)</f>
        <v>0</v>
      </c>
    </row>
    <row r="22" spans="1:9" ht="42">
      <c r="A22" s="105"/>
      <c r="B22" s="106" t="s">
        <v>176</v>
      </c>
      <c r="C22" s="105"/>
      <c r="D22" s="105"/>
      <c r="E22" s="105"/>
      <c r="F22" s="105"/>
      <c r="G22" s="108" t="s">
        <v>10</v>
      </c>
      <c r="H22" s="107"/>
      <c r="I22" s="107"/>
    </row>
    <row r="23" spans="1:9" ht="11.25" customHeight="1">
      <c r="A23" s="105"/>
      <c r="B23" s="165"/>
      <c r="C23" s="105"/>
      <c r="D23" s="105"/>
      <c r="E23" s="105"/>
      <c r="F23" s="105"/>
      <c r="G23" s="108" t="s">
        <v>11</v>
      </c>
      <c r="H23" s="107"/>
      <c r="I23" s="107"/>
    </row>
    <row r="24" spans="1:9" ht="21">
      <c r="A24" s="105"/>
      <c r="B24" s="166"/>
      <c r="C24" s="105"/>
      <c r="D24" s="105"/>
      <c r="E24" s="105"/>
      <c r="F24" s="105"/>
      <c r="G24" s="109" t="s">
        <v>12</v>
      </c>
      <c r="H24" s="107"/>
      <c r="I24" s="107"/>
    </row>
    <row r="25" spans="1:9" ht="12.75">
      <c r="A25" s="105"/>
      <c r="B25" s="166"/>
      <c r="C25" s="105"/>
      <c r="D25" s="105"/>
      <c r="E25" s="105"/>
      <c r="F25" s="105"/>
      <c r="G25" s="105" t="s">
        <v>70</v>
      </c>
      <c r="H25" s="107">
        <f>SUM(H26,H28)</f>
        <v>320529</v>
      </c>
      <c r="I25" s="107">
        <f>SUM(I26:I28)</f>
        <v>320529</v>
      </c>
    </row>
    <row r="26" spans="1:9" ht="12.75">
      <c r="A26" s="105"/>
      <c r="B26" s="166"/>
      <c r="C26" s="105"/>
      <c r="D26" s="105"/>
      <c r="E26" s="105"/>
      <c r="F26" s="105"/>
      <c r="G26" s="108" t="s">
        <v>10</v>
      </c>
      <c r="H26" s="107">
        <v>112055</v>
      </c>
      <c r="I26" s="107">
        <v>112055</v>
      </c>
    </row>
    <row r="27" spans="1:9" ht="12.75">
      <c r="A27" s="105"/>
      <c r="B27" s="166"/>
      <c r="C27" s="105"/>
      <c r="D27" s="105"/>
      <c r="E27" s="105"/>
      <c r="F27" s="105"/>
      <c r="G27" s="108" t="s">
        <v>11</v>
      </c>
      <c r="H27" s="107"/>
      <c r="I27" s="107"/>
    </row>
    <row r="28" spans="1:9" ht="21">
      <c r="A28" s="105"/>
      <c r="B28" s="166"/>
      <c r="C28" s="105"/>
      <c r="D28" s="105"/>
      <c r="E28" s="105"/>
      <c r="F28" s="105"/>
      <c r="G28" s="109" t="s">
        <v>12</v>
      </c>
      <c r="H28" s="107">
        <v>208474</v>
      </c>
      <c r="I28" s="107">
        <v>208474</v>
      </c>
    </row>
    <row r="29" spans="1:9" ht="21">
      <c r="A29" s="105"/>
      <c r="B29" s="166"/>
      <c r="C29" s="105"/>
      <c r="D29" s="105"/>
      <c r="E29" s="105"/>
      <c r="F29" s="105"/>
      <c r="G29" s="106" t="s">
        <v>69</v>
      </c>
      <c r="H29" s="107"/>
      <c r="I29" s="107"/>
    </row>
    <row r="30" spans="1:9" ht="14.25" customHeight="1">
      <c r="A30" s="102" t="s">
        <v>44</v>
      </c>
      <c r="B30" s="103" t="s">
        <v>25</v>
      </c>
      <c r="C30" s="102">
        <v>2013</v>
      </c>
      <c r="D30" s="103" t="s">
        <v>2</v>
      </c>
      <c r="E30" s="152">
        <v>10</v>
      </c>
      <c r="F30" s="153">
        <v>1041</v>
      </c>
      <c r="G30" s="102" t="s">
        <v>9</v>
      </c>
      <c r="H30" s="104">
        <f>SUM(H31,H35)</f>
        <v>111000</v>
      </c>
      <c r="I30" s="104">
        <f>SUM(I31,I35)</f>
        <v>111000</v>
      </c>
    </row>
    <row r="31" spans="1:9" ht="19.5" customHeight="1">
      <c r="A31" s="105"/>
      <c r="B31" s="106" t="s">
        <v>200</v>
      </c>
      <c r="C31" s="105"/>
      <c r="D31" s="105"/>
      <c r="E31" s="105"/>
      <c r="F31" s="105"/>
      <c r="G31" s="105" t="s">
        <v>71</v>
      </c>
      <c r="H31" s="107">
        <f>SUM(H32:H34)</f>
        <v>0</v>
      </c>
      <c r="I31" s="107">
        <f>SUM(I32:I34)</f>
        <v>0</v>
      </c>
    </row>
    <row r="32" spans="1:9" ht="31.5">
      <c r="A32" s="105"/>
      <c r="B32" s="106" t="s">
        <v>177</v>
      </c>
      <c r="C32" s="105"/>
      <c r="D32" s="105"/>
      <c r="E32" s="105"/>
      <c r="F32" s="105"/>
      <c r="G32" s="108" t="s">
        <v>10</v>
      </c>
      <c r="H32" s="107"/>
      <c r="I32" s="107"/>
    </row>
    <row r="33" spans="1:9" ht="11.25" customHeight="1">
      <c r="A33" s="105"/>
      <c r="B33" s="165"/>
      <c r="C33" s="105"/>
      <c r="D33" s="105"/>
      <c r="E33" s="105"/>
      <c r="F33" s="105"/>
      <c r="G33" s="108" t="s">
        <v>11</v>
      </c>
      <c r="H33" s="107"/>
      <c r="I33" s="107"/>
    </row>
    <row r="34" spans="1:9" ht="21">
      <c r="A34" s="105"/>
      <c r="B34" s="166"/>
      <c r="C34" s="105"/>
      <c r="D34" s="105"/>
      <c r="E34" s="105"/>
      <c r="F34" s="105"/>
      <c r="G34" s="109" t="s">
        <v>12</v>
      </c>
      <c r="H34" s="107"/>
      <c r="I34" s="107"/>
    </row>
    <row r="35" spans="1:9" ht="12.75">
      <c r="A35" s="105"/>
      <c r="B35" s="166"/>
      <c r="C35" s="105"/>
      <c r="D35" s="105"/>
      <c r="E35" s="105"/>
      <c r="F35" s="105"/>
      <c r="G35" s="105" t="s">
        <v>70</v>
      </c>
      <c r="H35" s="107">
        <f>SUM(H36,H38)</f>
        <v>111000</v>
      </c>
      <c r="I35" s="107">
        <f>SUM(I36:I38)</f>
        <v>111000</v>
      </c>
    </row>
    <row r="36" spans="1:9" ht="12.75">
      <c r="A36" s="105"/>
      <c r="B36" s="166"/>
      <c r="C36" s="105"/>
      <c r="D36" s="105"/>
      <c r="E36" s="105"/>
      <c r="F36" s="105"/>
      <c r="G36" s="108" t="s">
        <v>10</v>
      </c>
      <c r="H36" s="107">
        <v>38805</v>
      </c>
      <c r="I36" s="107">
        <v>38805</v>
      </c>
    </row>
    <row r="37" spans="1:9" ht="12.75">
      <c r="A37" s="105"/>
      <c r="B37" s="166"/>
      <c r="C37" s="105"/>
      <c r="D37" s="105"/>
      <c r="E37" s="105"/>
      <c r="F37" s="105"/>
      <c r="G37" s="108" t="s">
        <v>11</v>
      </c>
      <c r="H37" s="107"/>
      <c r="I37" s="107"/>
    </row>
    <row r="38" spans="1:9" ht="21">
      <c r="A38" s="105"/>
      <c r="B38" s="166"/>
      <c r="C38" s="105"/>
      <c r="D38" s="105"/>
      <c r="E38" s="105"/>
      <c r="F38" s="105"/>
      <c r="G38" s="109" t="s">
        <v>12</v>
      </c>
      <c r="H38" s="107">
        <v>72195</v>
      </c>
      <c r="I38" s="107">
        <v>72195</v>
      </c>
    </row>
    <row r="39" spans="1:9" ht="21">
      <c r="A39" s="105"/>
      <c r="B39" s="166"/>
      <c r="C39" s="105"/>
      <c r="D39" s="105"/>
      <c r="E39" s="105"/>
      <c r="F39" s="105"/>
      <c r="G39" s="106" t="s">
        <v>69</v>
      </c>
      <c r="H39" s="107"/>
      <c r="I39" s="107"/>
    </row>
    <row r="40" spans="1:9" ht="14.25" customHeight="1">
      <c r="A40" s="102" t="s">
        <v>44</v>
      </c>
      <c r="B40" s="103" t="s">
        <v>25</v>
      </c>
      <c r="C40" s="102">
        <v>2013</v>
      </c>
      <c r="D40" s="103" t="s">
        <v>2</v>
      </c>
      <c r="E40" s="152">
        <v>10</v>
      </c>
      <c r="F40" s="153">
        <v>1041</v>
      </c>
      <c r="G40" s="102" t="s">
        <v>9</v>
      </c>
      <c r="H40" s="104">
        <f>SUM(H41,H45)</f>
        <v>77244</v>
      </c>
      <c r="I40" s="104">
        <f>SUM(I41,I45)</f>
        <v>77244</v>
      </c>
    </row>
    <row r="41" spans="1:9" ht="20.25" customHeight="1">
      <c r="A41" s="105"/>
      <c r="B41" s="106" t="s">
        <v>200</v>
      </c>
      <c r="C41" s="105"/>
      <c r="D41" s="105"/>
      <c r="E41" s="105"/>
      <c r="F41" s="105"/>
      <c r="G41" s="105" t="s">
        <v>71</v>
      </c>
      <c r="H41" s="107">
        <f>SUM(H42:H44)</f>
        <v>0</v>
      </c>
      <c r="I41" s="107">
        <f>SUM(I42:I44)</f>
        <v>0</v>
      </c>
    </row>
    <row r="42" spans="1:9" ht="12.75">
      <c r="A42" s="105"/>
      <c r="B42" s="106" t="s">
        <v>190</v>
      </c>
      <c r="C42" s="105"/>
      <c r="D42" s="105"/>
      <c r="E42" s="105"/>
      <c r="F42" s="105"/>
      <c r="G42" s="108" t="s">
        <v>10</v>
      </c>
      <c r="H42" s="107"/>
      <c r="I42" s="107"/>
    </row>
    <row r="43" spans="1:9" ht="11.25" customHeight="1">
      <c r="A43" s="105"/>
      <c r="B43" s="165"/>
      <c r="C43" s="105"/>
      <c r="D43" s="105"/>
      <c r="E43" s="105"/>
      <c r="F43" s="105"/>
      <c r="G43" s="108" t="s">
        <v>11</v>
      </c>
      <c r="H43" s="107"/>
      <c r="I43" s="107"/>
    </row>
    <row r="44" spans="1:9" ht="21">
      <c r="A44" s="105"/>
      <c r="B44" s="166"/>
      <c r="C44" s="105"/>
      <c r="D44" s="105"/>
      <c r="E44" s="105"/>
      <c r="F44" s="105"/>
      <c r="G44" s="109" t="s">
        <v>12</v>
      </c>
      <c r="H44" s="107"/>
      <c r="I44" s="107"/>
    </row>
    <row r="45" spans="1:9" ht="12.75">
      <c r="A45" s="105"/>
      <c r="B45" s="166"/>
      <c r="C45" s="105"/>
      <c r="D45" s="105"/>
      <c r="E45" s="105"/>
      <c r="F45" s="105"/>
      <c r="G45" s="105" t="s">
        <v>70</v>
      </c>
      <c r="H45" s="107">
        <f>SUM(H46,H48)</f>
        <v>77244</v>
      </c>
      <c r="I45" s="107">
        <f>SUM(I46:I48)</f>
        <v>77244</v>
      </c>
    </row>
    <row r="46" spans="1:9" ht="12.75">
      <c r="A46" s="105"/>
      <c r="B46" s="166"/>
      <c r="C46" s="105"/>
      <c r="D46" s="105"/>
      <c r="E46" s="105"/>
      <c r="F46" s="105"/>
      <c r="G46" s="108" t="s">
        <v>10</v>
      </c>
      <c r="H46" s="107">
        <v>52244</v>
      </c>
      <c r="I46" s="107">
        <v>52244</v>
      </c>
    </row>
    <row r="47" spans="1:9" ht="12.75">
      <c r="A47" s="105"/>
      <c r="B47" s="166"/>
      <c r="C47" s="105"/>
      <c r="D47" s="105"/>
      <c r="E47" s="105"/>
      <c r="F47" s="105"/>
      <c r="G47" s="108" t="s">
        <v>11</v>
      </c>
      <c r="H47" s="107"/>
      <c r="I47" s="107"/>
    </row>
    <row r="48" spans="1:9" ht="21">
      <c r="A48" s="105"/>
      <c r="B48" s="166"/>
      <c r="C48" s="105"/>
      <c r="D48" s="105"/>
      <c r="E48" s="105"/>
      <c r="F48" s="105"/>
      <c r="G48" s="109" t="s">
        <v>12</v>
      </c>
      <c r="H48" s="107">
        <v>25000</v>
      </c>
      <c r="I48" s="107">
        <v>25000</v>
      </c>
    </row>
    <row r="49" spans="1:9" ht="21">
      <c r="A49" s="105"/>
      <c r="B49" s="166"/>
      <c r="C49" s="105"/>
      <c r="D49" s="105"/>
      <c r="E49" s="105"/>
      <c r="F49" s="105"/>
      <c r="G49" s="106" t="s">
        <v>69</v>
      </c>
      <c r="H49" s="107"/>
      <c r="I49" s="107"/>
    </row>
    <row r="50" spans="1:9" ht="14.25" customHeight="1">
      <c r="A50" s="102" t="s">
        <v>37</v>
      </c>
      <c r="B50" s="103" t="s">
        <v>25</v>
      </c>
      <c r="C50" s="102">
        <v>2013</v>
      </c>
      <c r="D50" s="103" t="s">
        <v>2</v>
      </c>
      <c r="E50" s="152">
        <v>10</v>
      </c>
      <c r="F50" s="153">
        <v>1041</v>
      </c>
      <c r="G50" s="102" t="s">
        <v>9</v>
      </c>
      <c r="H50" s="104">
        <f>SUM(H51,H55)</f>
        <v>86961</v>
      </c>
      <c r="I50" s="104">
        <f>SUM(I51,I55)</f>
        <v>86961</v>
      </c>
    </row>
    <row r="51" spans="1:9" ht="21.75" customHeight="1">
      <c r="A51" s="105"/>
      <c r="B51" s="106" t="s">
        <v>200</v>
      </c>
      <c r="C51" s="105"/>
      <c r="D51" s="105"/>
      <c r="E51" s="105"/>
      <c r="F51" s="105"/>
      <c r="G51" s="105" t="s">
        <v>71</v>
      </c>
      <c r="H51" s="107">
        <f>SUM(H52:H54)</f>
        <v>0</v>
      </c>
      <c r="I51" s="107">
        <f>SUM(I52:I54)</f>
        <v>0</v>
      </c>
    </row>
    <row r="52" spans="1:9" ht="21">
      <c r="A52" s="105"/>
      <c r="B52" s="106" t="s">
        <v>191</v>
      </c>
      <c r="C52" s="105"/>
      <c r="D52" s="105"/>
      <c r="E52" s="105"/>
      <c r="F52" s="105"/>
      <c r="G52" s="108" t="s">
        <v>10</v>
      </c>
      <c r="H52" s="107"/>
      <c r="I52" s="107"/>
    </row>
    <row r="53" spans="1:9" ht="11.25" customHeight="1">
      <c r="A53" s="105"/>
      <c r="B53" s="165"/>
      <c r="C53" s="105"/>
      <c r="D53" s="105"/>
      <c r="E53" s="105"/>
      <c r="F53" s="105"/>
      <c r="G53" s="108" t="s">
        <v>11</v>
      </c>
      <c r="H53" s="107"/>
      <c r="I53" s="107"/>
    </row>
    <row r="54" spans="1:9" ht="21">
      <c r="A54" s="105"/>
      <c r="B54" s="166"/>
      <c r="C54" s="105"/>
      <c r="D54" s="105"/>
      <c r="E54" s="105"/>
      <c r="F54" s="105"/>
      <c r="G54" s="109" t="s">
        <v>12</v>
      </c>
      <c r="H54" s="107"/>
      <c r="I54" s="107"/>
    </row>
    <row r="55" spans="1:9" ht="12.75">
      <c r="A55" s="105"/>
      <c r="B55" s="166"/>
      <c r="C55" s="105"/>
      <c r="D55" s="105"/>
      <c r="E55" s="105"/>
      <c r="F55" s="105"/>
      <c r="G55" s="105" t="s">
        <v>70</v>
      </c>
      <c r="H55" s="107">
        <f>SUM(H56,H58)</f>
        <v>86961</v>
      </c>
      <c r="I55" s="107">
        <f>SUM(I56:I58)</f>
        <v>86961</v>
      </c>
    </row>
    <row r="56" spans="1:9" ht="12.75">
      <c r="A56" s="105"/>
      <c r="B56" s="166"/>
      <c r="C56" s="105"/>
      <c r="D56" s="105"/>
      <c r="E56" s="105"/>
      <c r="F56" s="105"/>
      <c r="G56" s="108" t="s">
        <v>10</v>
      </c>
      <c r="H56" s="107">
        <v>61961</v>
      </c>
      <c r="I56" s="107">
        <v>61961</v>
      </c>
    </row>
    <row r="57" spans="1:9" ht="12.75">
      <c r="A57" s="105"/>
      <c r="B57" s="166"/>
      <c r="C57" s="105"/>
      <c r="D57" s="105"/>
      <c r="E57" s="105"/>
      <c r="F57" s="105"/>
      <c r="G57" s="108" t="s">
        <v>11</v>
      </c>
      <c r="H57" s="107"/>
      <c r="I57" s="107"/>
    </row>
    <row r="58" spans="1:9" ht="21">
      <c r="A58" s="105"/>
      <c r="B58" s="166"/>
      <c r="C58" s="105"/>
      <c r="D58" s="105"/>
      <c r="E58" s="105"/>
      <c r="F58" s="105"/>
      <c r="G58" s="109" t="s">
        <v>12</v>
      </c>
      <c r="H58" s="107">
        <v>25000</v>
      </c>
      <c r="I58" s="107">
        <v>25000</v>
      </c>
    </row>
    <row r="59" spans="1:9" ht="21">
      <c r="A59" s="105"/>
      <c r="B59" s="166"/>
      <c r="C59" s="105"/>
      <c r="D59" s="105"/>
      <c r="E59" s="105"/>
      <c r="F59" s="105"/>
      <c r="G59" s="106" t="s">
        <v>69</v>
      </c>
      <c r="H59" s="107"/>
      <c r="I59" s="107"/>
    </row>
    <row r="60" spans="1:9" s="117" customFormat="1" ht="20.25" customHeight="1">
      <c r="A60" s="135" t="s">
        <v>46</v>
      </c>
      <c r="B60" s="136" t="s">
        <v>26</v>
      </c>
      <c r="C60" s="135" t="s">
        <v>175</v>
      </c>
      <c r="D60" s="136" t="s">
        <v>2</v>
      </c>
      <c r="E60" s="135">
        <v>720</v>
      </c>
      <c r="F60" s="135">
        <v>72095</v>
      </c>
      <c r="G60" s="135" t="s">
        <v>9</v>
      </c>
      <c r="H60" s="137">
        <f>SUM(H61,H65)</f>
        <v>84967.66</v>
      </c>
      <c r="I60" s="137">
        <f>SUM(I61,I65)</f>
        <v>84967.66</v>
      </c>
    </row>
    <row r="61" spans="1:9" s="117" customFormat="1" ht="24" customHeight="1">
      <c r="A61" s="118"/>
      <c r="B61" s="119" t="s">
        <v>78</v>
      </c>
      <c r="C61" s="118"/>
      <c r="D61" s="119"/>
      <c r="E61" s="118"/>
      <c r="F61" s="118"/>
      <c r="G61" s="118" t="s">
        <v>71</v>
      </c>
      <c r="H61" s="120">
        <f>SUM(H62:H64)</f>
        <v>0</v>
      </c>
      <c r="I61" s="120">
        <f>SUM(I62:I64)</f>
        <v>0</v>
      </c>
    </row>
    <row r="62" spans="1:9" s="117" customFormat="1" ht="12" customHeight="1">
      <c r="A62" s="118"/>
      <c r="B62" s="119" t="s">
        <v>79</v>
      </c>
      <c r="C62" s="118"/>
      <c r="D62" s="119"/>
      <c r="E62" s="118"/>
      <c r="F62" s="118"/>
      <c r="G62" s="121" t="s">
        <v>10</v>
      </c>
      <c r="H62" s="120"/>
      <c r="I62" s="120"/>
    </row>
    <row r="63" spans="1:9" s="117" customFormat="1" ht="21.75" customHeight="1">
      <c r="A63" s="118"/>
      <c r="B63" s="119" t="s">
        <v>84</v>
      </c>
      <c r="C63" s="118"/>
      <c r="D63" s="119"/>
      <c r="E63" s="118"/>
      <c r="F63" s="118"/>
      <c r="G63" s="121" t="s">
        <v>11</v>
      </c>
      <c r="H63" s="120"/>
      <c r="I63" s="120"/>
    </row>
    <row r="64" spans="1:9" s="117" customFormat="1" ht="23.25" customHeight="1">
      <c r="A64" s="138"/>
      <c r="B64" s="138"/>
      <c r="C64" s="138"/>
      <c r="D64" s="138"/>
      <c r="E64" s="138"/>
      <c r="F64" s="138"/>
      <c r="G64" s="122" t="s">
        <v>12</v>
      </c>
      <c r="H64" s="120"/>
      <c r="I64" s="120"/>
    </row>
    <row r="65" spans="1:9" s="117" customFormat="1" ht="12.75">
      <c r="A65" s="118"/>
      <c r="B65" s="118"/>
      <c r="C65" s="118"/>
      <c r="D65" s="118"/>
      <c r="E65" s="118"/>
      <c r="F65" s="118"/>
      <c r="G65" s="118" t="s">
        <v>70</v>
      </c>
      <c r="H65" s="120">
        <f>SUM(H66:H68)</f>
        <v>84967.66</v>
      </c>
      <c r="I65" s="120">
        <f>SUM(I66:I68)</f>
        <v>84967.66</v>
      </c>
    </row>
    <row r="66" spans="1:9" s="117" customFormat="1" ht="12.75" customHeight="1">
      <c r="A66" s="118"/>
      <c r="B66" s="118"/>
      <c r="C66" s="118"/>
      <c r="D66" s="118"/>
      <c r="E66" s="118"/>
      <c r="F66" s="118"/>
      <c r="G66" s="121" t="s">
        <v>10</v>
      </c>
      <c r="H66" s="120">
        <v>19882.69</v>
      </c>
      <c r="I66" s="120">
        <v>19882.69</v>
      </c>
    </row>
    <row r="67" spans="1:9" s="117" customFormat="1" ht="13.5" customHeight="1">
      <c r="A67" s="118"/>
      <c r="B67" s="118"/>
      <c r="C67" s="118"/>
      <c r="D67" s="118"/>
      <c r="E67" s="118"/>
      <c r="F67" s="118"/>
      <c r="G67" s="121" t="s">
        <v>11</v>
      </c>
      <c r="H67" s="120"/>
      <c r="I67" s="120"/>
    </row>
    <row r="68" spans="1:9" s="117" customFormat="1" ht="21" customHeight="1">
      <c r="A68" s="118"/>
      <c r="B68" s="118"/>
      <c r="C68" s="118"/>
      <c r="D68" s="118"/>
      <c r="E68" s="118"/>
      <c r="F68" s="118"/>
      <c r="G68" s="122" t="s">
        <v>12</v>
      </c>
      <c r="H68" s="120">
        <v>65084.97</v>
      </c>
      <c r="I68" s="120">
        <v>65084.97</v>
      </c>
    </row>
    <row r="69" spans="1:9" s="117" customFormat="1" ht="20.25" customHeight="1">
      <c r="A69" s="118"/>
      <c r="B69" s="118"/>
      <c r="C69" s="118"/>
      <c r="D69" s="118"/>
      <c r="E69" s="118"/>
      <c r="F69" s="118"/>
      <c r="G69" s="119" t="s">
        <v>69</v>
      </c>
      <c r="H69" s="120"/>
      <c r="I69" s="120"/>
    </row>
    <row r="70" spans="1:9" s="117" customFormat="1" ht="22.5" customHeight="1">
      <c r="A70" s="135" t="s">
        <v>47</v>
      </c>
      <c r="B70" s="136" t="s">
        <v>26</v>
      </c>
      <c r="C70" s="135" t="s">
        <v>175</v>
      </c>
      <c r="D70" s="136" t="s">
        <v>2</v>
      </c>
      <c r="E70" s="135">
        <v>720</v>
      </c>
      <c r="F70" s="135">
        <v>72095</v>
      </c>
      <c r="G70" s="135" t="s">
        <v>9</v>
      </c>
      <c r="H70" s="137">
        <f>SUM(H71,H75)</f>
        <v>88286.2</v>
      </c>
      <c r="I70" s="137">
        <f>SUM(I71,I75)</f>
        <v>79746.2</v>
      </c>
    </row>
    <row r="71" spans="1:9" s="117" customFormat="1" ht="21.75" customHeight="1">
      <c r="A71" s="118"/>
      <c r="B71" s="119" t="s">
        <v>78</v>
      </c>
      <c r="C71" s="118"/>
      <c r="D71" s="119"/>
      <c r="E71" s="118"/>
      <c r="F71" s="118"/>
      <c r="G71" s="118" t="s">
        <v>71</v>
      </c>
      <c r="H71" s="120">
        <f>SUM(H72:H74)</f>
        <v>0</v>
      </c>
      <c r="I71" s="120">
        <f>SUM(I72:I74)</f>
        <v>0</v>
      </c>
    </row>
    <row r="72" spans="1:9" s="117" customFormat="1" ht="12" customHeight="1">
      <c r="A72" s="118"/>
      <c r="B72" s="119" t="s">
        <v>79</v>
      </c>
      <c r="C72" s="118"/>
      <c r="D72" s="119"/>
      <c r="E72" s="118"/>
      <c r="F72" s="118"/>
      <c r="G72" s="121" t="s">
        <v>10</v>
      </c>
      <c r="H72" s="120"/>
      <c r="I72" s="120"/>
    </row>
    <row r="73" spans="1:9" s="117" customFormat="1" ht="21">
      <c r="A73" s="118"/>
      <c r="B73" s="119" t="s">
        <v>80</v>
      </c>
      <c r="C73" s="138"/>
      <c r="D73" s="119"/>
      <c r="E73" s="118"/>
      <c r="F73" s="118"/>
      <c r="G73" s="121" t="s">
        <v>11</v>
      </c>
      <c r="H73" s="120"/>
      <c r="I73" s="120"/>
    </row>
    <row r="74" spans="1:9" s="117" customFormat="1" ht="21" customHeight="1">
      <c r="A74" s="138"/>
      <c r="B74" s="138"/>
      <c r="C74" s="138"/>
      <c r="D74" s="138"/>
      <c r="E74" s="138"/>
      <c r="F74" s="138"/>
      <c r="G74" s="122" t="s">
        <v>12</v>
      </c>
      <c r="H74" s="120"/>
      <c r="I74" s="120"/>
    </row>
    <row r="75" spans="1:9" s="117" customFormat="1" ht="12.75">
      <c r="A75" s="118"/>
      <c r="B75" s="138"/>
      <c r="C75" s="138"/>
      <c r="D75" s="118"/>
      <c r="E75" s="138"/>
      <c r="F75" s="118"/>
      <c r="G75" s="118" t="s">
        <v>70</v>
      </c>
      <c r="H75" s="139">
        <f>SUM(H76:H78)</f>
        <v>88286.2</v>
      </c>
      <c r="I75" s="120">
        <f>SUM(I76:I78)</f>
        <v>79746.2</v>
      </c>
    </row>
    <row r="76" spans="1:9" s="117" customFormat="1" ht="12.75">
      <c r="A76" s="118"/>
      <c r="B76" s="138"/>
      <c r="C76" s="138"/>
      <c r="D76" s="138"/>
      <c r="E76" s="118"/>
      <c r="F76" s="118"/>
      <c r="G76" s="140" t="s">
        <v>10</v>
      </c>
      <c r="H76" s="139">
        <v>22476.23</v>
      </c>
      <c r="I76" s="120">
        <v>13936.23</v>
      </c>
    </row>
    <row r="77" spans="1:9" s="117" customFormat="1" ht="12.75">
      <c r="A77" s="138"/>
      <c r="B77" s="138"/>
      <c r="C77" s="138"/>
      <c r="D77" s="138"/>
      <c r="E77" s="118"/>
      <c r="F77" s="138"/>
      <c r="G77" s="140" t="s">
        <v>11</v>
      </c>
      <c r="H77" s="139"/>
      <c r="I77" s="120"/>
    </row>
    <row r="78" spans="1:9" s="117" customFormat="1" ht="21">
      <c r="A78" s="138"/>
      <c r="B78" s="138"/>
      <c r="C78" s="138"/>
      <c r="D78" s="138"/>
      <c r="E78" s="118"/>
      <c r="F78" s="138"/>
      <c r="G78" s="141" t="s">
        <v>12</v>
      </c>
      <c r="H78" s="139">
        <v>65809.97</v>
      </c>
      <c r="I78" s="120">
        <v>65809.97</v>
      </c>
    </row>
    <row r="79" spans="1:9" s="117" customFormat="1" ht="21">
      <c r="A79" s="138"/>
      <c r="B79" s="138"/>
      <c r="C79" s="138"/>
      <c r="D79" s="138"/>
      <c r="E79" s="118"/>
      <c r="F79" s="138"/>
      <c r="G79" s="142" t="s">
        <v>69</v>
      </c>
      <c r="H79" s="139"/>
      <c r="I79" s="120"/>
    </row>
    <row r="80" spans="1:9" ht="12" customHeight="1">
      <c r="A80" s="102" t="s">
        <v>155</v>
      </c>
      <c r="B80" s="103" t="s">
        <v>20</v>
      </c>
      <c r="C80" s="102" t="s">
        <v>21</v>
      </c>
      <c r="D80" s="103" t="s">
        <v>22</v>
      </c>
      <c r="E80" s="102">
        <v>853</v>
      </c>
      <c r="F80" s="102">
        <v>85395</v>
      </c>
      <c r="G80" s="102" t="s">
        <v>9</v>
      </c>
      <c r="H80" s="104">
        <f>SUM(H81,H85)</f>
        <v>861148.54</v>
      </c>
      <c r="I80" s="104">
        <f>SUM(I81,I85)</f>
        <v>186800</v>
      </c>
    </row>
    <row r="81" spans="1:9" ht="12.75" customHeight="1">
      <c r="A81" s="105"/>
      <c r="B81" s="106" t="s">
        <v>23</v>
      </c>
      <c r="C81" s="105"/>
      <c r="D81" s="106"/>
      <c r="E81" s="105"/>
      <c r="F81" s="105"/>
      <c r="G81" s="105" t="s">
        <v>71</v>
      </c>
      <c r="H81" s="107">
        <f>SUM(H82:H84)</f>
        <v>844384.64</v>
      </c>
      <c r="I81" s="107">
        <f>SUM(I82:I84)</f>
        <v>186800</v>
      </c>
    </row>
    <row r="82" spans="1:9" ht="32.25" customHeight="1">
      <c r="A82" s="105"/>
      <c r="B82" s="106" t="s">
        <v>64</v>
      </c>
      <c r="C82" s="105"/>
      <c r="D82" s="106"/>
      <c r="E82" s="105"/>
      <c r="F82" s="105"/>
      <c r="G82" s="108" t="s">
        <v>10</v>
      </c>
      <c r="H82" s="107">
        <v>93708.8</v>
      </c>
      <c r="I82" s="107">
        <v>19605</v>
      </c>
    </row>
    <row r="83" spans="1:9" ht="21.75" customHeight="1">
      <c r="A83" s="105"/>
      <c r="B83" s="106" t="s">
        <v>24</v>
      </c>
      <c r="C83" s="105"/>
      <c r="D83" s="106"/>
      <c r="E83" s="105"/>
      <c r="F83" s="105"/>
      <c r="G83" s="108" t="s">
        <v>11</v>
      </c>
      <c r="H83" s="107">
        <v>35773.3</v>
      </c>
      <c r="I83" s="107">
        <v>8415</v>
      </c>
    </row>
    <row r="84" spans="1:9" ht="22.5" customHeight="1">
      <c r="A84" s="105"/>
      <c r="B84" s="112"/>
      <c r="C84" s="105"/>
      <c r="D84" s="105"/>
      <c r="E84" s="105"/>
      <c r="F84" s="105"/>
      <c r="G84" s="109" t="s">
        <v>12</v>
      </c>
      <c r="H84" s="107">
        <v>714902.54</v>
      </c>
      <c r="I84" s="107">
        <v>158780</v>
      </c>
    </row>
    <row r="85" spans="1:9" ht="12.75" customHeight="1">
      <c r="A85" s="105"/>
      <c r="B85" s="105"/>
      <c r="C85" s="105"/>
      <c r="D85" s="105"/>
      <c r="E85" s="105"/>
      <c r="F85" s="105"/>
      <c r="G85" s="105" t="s">
        <v>70</v>
      </c>
      <c r="H85" s="107">
        <f>SUM(H86:H88)</f>
        <v>16763.9</v>
      </c>
      <c r="I85" s="107">
        <f>SUM(I86:I88)</f>
        <v>0</v>
      </c>
    </row>
    <row r="86" spans="1:9" ht="12.75">
      <c r="A86" s="105"/>
      <c r="B86" s="105"/>
      <c r="C86" s="105"/>
      <c r="D86" s="105"/>
      <c r="E86" s="105"/>
      <c r="F86" s="105"/>
      <c r="G86" s="108" t="s">
        <v>10</v>
      </c>
      <c r="H86" s="107"/>
      <c r="I86" s="107"/>
    </row>
    <row r="87" spans="1:9" ht="12.75">
      <c r="A87" s="105"/>
      <c r="B87" s="105"/>
      <c r="C87" s="105"/>
      <c r="D87" s="105"/>
      <c r="E87" s="105"/>
      <c r="F87" s="105"/>
      <c r="G87" s="108" t="s">
        <v>11</v>
      </c>
      <c r="H87" s="107">
        <v>2514.58</v>
      </c>
      <c r="I87" s="107"/>
    </row>
    <row r="88" spans="1:9" ht="21">
      <c r="A88" s="105"/>
      <c r="B88" s="105"/>
      <c r="C88" s="105"/>
      <c r="D88" s="105"/>
      <c r="E88" s="105"/>
      <c r="F88" s="105"/>
      <c r="G88" s="109" t="s">
        <v>12</v>
      </c>
      <c r="H88" s="107">
        <v>14249.32</v>
      </c>
      <c r="I88" s="107"/>
    </row>
    <row r="89" spans="1:9" ht="21.75" customHeight="1">
      <c r="A89" s="113"/>
      <c r="B89" s="113"/>
      <c r="C89" s="113"/>
      <c r="D89" s="113"/>
      <c r="E89" s="113"/>
      <c r="F89" s="113"/>
      <c r="G89" s="114" t="s">
        <v>69</v>
      </c>
      <c r="H89" s="115"/>
      <c r="I89" s="116"/>
    </row>
    <row r="90" spans="1:9" s="58" customFormat="1" ht="12.75" customHeight="1">
      <c r="A90" s="118" t="s">
        <v>161</v>
      </c>
      <c r="B90" s="119" t="s">
        <v>20</v>
      </c>
      <c r="C90" s="118" t="s">
        <v>152</v>
      </c>
      <c r="D90" s="119" t="s">
        <v>2</v>
      </c>
      <c r="E90" s="118">
        <v>853</v>
      </c>
      <c r="F90" s="118">
        <v>85395</v>
      </c>
      <c r="G90" s="118" t="s">
        <v>9</v>
      </c>
      <c r="H90" s="120">
        <f>SUM(H91)</f>
        <v>29280</v>
      </c>
      <c r="I90" s="120">
        <f>SUM(I91)</f>
        <v>14741.400000000001</v>
      </c>
    </row>
    <row r="91" spans="1:9" s="58" customFormat="1" ht="11.25" customHeight="1">
      <c r="A91" s="118"/>
      <c r="B91" s="119" t="s">
        <v>151</v>
      </c>
      <c r="C91" s="118"/>
      <c r="D91" s="119"/>
      <c r="E91" s="118"/>
      <c r="F91" s="118"/>
      <c r="G91" s="118" t="s">
        <v>71</v>
      </c>
      <c r="H91" s="120">
        <f>SUM(H92:H94)</f>
        <v>29280</v>
      </c>
      <c r="I91" s="120">
        <f>SUM(I92:I94)</f>
        <v>14741.400000000001</v>
      </c>
    </row>
    <row r="92" spans="1:9" s="58" customFormat="1" ht="12.75" customHeight="1">
      <c r="A92" s="118"/>
      <c r="B92" s="170" t="s">
        <v>154</v>
      </c>
      <c r="C92" s="118"/>
      <c r="D92" s="119"/>
      <c r="E92" s="118"/>
      <c r="F92" s="118"/>
      <c r="G92" s="121" t="s">
        <v>10</v>
      </c>
      <c r="H92" s="120"/>
      <c r="I92" s="120"/>
    </row>
    <row r="93" spans="1:9" s="58" customFormat="1" ht="12.75" customHeight="1">
      <c r="A93" s="118"/>
      <c r="B93" s="171"/>
      <c r="C93" s="118"/>
      <c r="D93" s="119"/>
      <c r="E93" s="118"/>
      <c r="F93" s="118"/>
      <c r="G93" s="121" t="s">
        <v>11</v>
      </c>
      <c r="H93" s="120">
        <v>4392</v>
      </c>
      <c r="I93" s="120">
        <v>2211.21</v>
      </c>
    </row>
    <row r="94" spans="1:9" s="58" customFormat="1" ht="19.5" customHeight="1">
      <c r="A94" s="118"/>
      <c r="B94" s="171"/>
      <c r="C94" s="118"/>
      <c r="D94" s="118"/>
      <c r="E94" s="118"/>
      <c r="F94" s="118"/>
      <c r="G94" s="122" t="s">
        <v>12</v>
      </c>
      <c r="H94" s="120">
        <v>24888</v>
      </c>
      <c r="I94" s="120">
        <v>12530.19</v>
      </c>
    </row>
    <row r="95" spans="1:9" ht="11.25" customHeight="1">
      <c r="A95" s="105"/>
      <c r="B95" s="119" t="s">
        <v>153</v>
      </c>
      <c r="C95" s="105"/>
      <c r="D95" s="105"/>
      <c r="E95" s="105"/>
      <c r="F95" s="105"/>
      <c r="G95" s="105" t="s">
        <v>70</v>
      </c>
      <c r="H95" s="107">
        <v>0</v>
      </c>
      <c r="I95" s="107">
        <f>SUM(I96:I98)</f>
        <v>0</v>
      </c>
    </row>
    <row r="96" spans="1:9" ht="12.75">
      <c r="A96" s="105"/>
      <c r="B96" s="105"/>
      <c r="C96" s="105"/>
      <c r="D96" s="105"/>
      <c r="E96" s="105"/>
      <c r="F96" s="105"/>
      <c r="G96" s="108" t="s">
        <v>10</v>
      </c>
      <c r="H96" s="107"/>
      <c r="I96" s="107"/>
    </row>
    <row r="97" spans="1:9" ht="12.75">
      <c r="A97" s="105"/>
      <c r="B97" s="105"/>
      <c r="C97" s="105"/>
      <c r="D97" s="105"/>
      <c r="E97" s="105"/>
      <c r="F97" s="105"/>
      <c r="G97" s="108" t="s">
        <v>11</v>
      </c>
      <c r="H97" s="107"/>
      <c r="I97" s="107"/>
    </row>
    <row r="98" spans="1:9" ht="21">
      <c r="A98" s="105"/>
      <c r="B98" s="105"/>
      <c r="C98" s="105"/>
      <c r="D98" s="105"/>
      <c r="E98" s="105"/>
      <c r="F98" s="105"/>
      <c r="G98" s="109" t="s">
        <v>12</v>
      </c>
      <c r="H98" s="107"/>
      <c r="I98" s="107"/>
    </row>
    <row r="99" spans="1:9" ht="27" customHeight="1">
      <c r="A99" s="145"/>
      <c r="B99" s="145"/>
      <c r="C99" s="145"/>
      <c r="D99" s="145"/>
      <c r="E99" s="145"/>
      <c r="F99" s="145"/>
      <c r="G99" s="146" t="s">
        <v>69</v>
      </c>
      <c r="H99" s="116"/>
      <c r="I99" s="116"/>
    </row>
    <row r="100" spans="1:9" s="58" customFormat="1" ht="13.5" customHeight="1">
      <c r="A100" s="118" t="s">
        <v>162</v>
      </c>
      <c r="B100" s="119" t="s">
        <v>20</v>
      </c>
      <c r="C100" s="118" t="s">
        <v>156</v>
      </c>
      <c r="D100" s="119" t="s">
        <v>2</v>
      </c>
      <c r="E100" s="118">
        <v>853</v>
      </c>
      <c r="F100" s="118">
        <v>85395</v>
      </c>
      <c r="G100" s="118" t="s">
        <v>9</v>
      </c>
      <c r="H100" s="120">
        <f>SUM(H101)</f>
        <v>152625</v>
      </c>
      <c r="I100" s="120">
        <f>SUM(I101)</f>
        <v>34674.25</v>
      </c>
    </row>
    <row r="101" spans="1:9" s="58" customFormat="1" ht="14.25" customHeight="1">
      <c r="A101" s="118"/>
      <c r="B101" s="119" t="s">
        <v>158</v>
      </c>
      <c r="C101" s="118"/>
      <c r="D101" s="119"/>
      <c r="E101" s="118"/>
      <c r="F101" s="118"/>
      <c r="G101" s="118" t="s">
        <v>71</v>
      </c>
      <c r="H101" s="120">
        <f>SUM(H102:H104)</f>
        <v>152625</v>
      </c>
      <c r="I101" s="120">
        <f>SUM(I102:I104)</f>
        <v>34674.25</v>
      </c>
    </row>
    <row r="102" spans="1:9" s="58" customFormat="1" ht="12.75" customHeight="1">
      <c r="A102" s="118"/>
      <c r="B102" s="170" t="s">
        <v>159</v>
      </c>
      <c r="C102" s="118"/>
      <c r="D102" s="119"/>
      <c r="E102" s="118"/>
      <c r="F102" s="118"/>
      <c r="G102" s="121" t="s">
        <v>10</v>
      </c>
      <c r="H102" s="120"/>
      <c r="I102" s="120"/>
    </row>
    <row r="103" spans="1:9" s="58" customFormat="1" ht="12.75" customHeight="1">
      <c r="A103" s="118"/>
      <c r="B103" s="171"/>
      <c r="C103" s="118"/>
      <c r="D103" s="119"/>
      <c r="E103" s="118"/>
      <c r="F103" s="118"/>
      <c r="G103" s="121" t="s">
        <v>11</v>
      </c>
      <c r="H103" s="120">
        <v>22893.75</v>
      </c>
      <c r="I103" s="120">
        <v>5201.14</v>
      </c>
    </row>
    <row r="104" spans="1:9" s="58" customFormat="1" ht="29.25" customHeight="1">
      <c r="A104" s="118"/>
      <c r="B104" s="171"/>
      <c r="C104" s="118"/>
      <c r="D104" s="118"/>
      <c r="E104" s="118"/>
      <c r="F104" s="118"/>
      <c r="G104" s="122" t="s">
        <v>12</v>
      </c>
      <c r="H104" s="120">
        <v>129731.25</v>
      </c>
      <c r="I104" s="120">
        <v>29473.11</v>
      </c>
    </row>
    <row r="105" spans="1:9" ht="12.75" customHeight="1">
      <c r="A105" s="105"/>
      <c r="B105" s="119" t="s">
        <v>157</v>
      </c>
      <c r="C105" s="105"/>
      <c r="D105" s="105"/>
      <c r="E105" s="105"/>
      <c r="F105" s="105"/>
      <c r="G105" s="105" t="s">
        <v>70</v>
      </c>
      <c r="H105" s="107">
        <v>0</v>
      </c>
      <c r="I105" s="107">
        <f>SUM(I106:I108)</f>
        <v>0</v>
      </c>
    </row>
    <row r="106" spans="1:9" ht="12.75">
      <c r="A106" s="105"/>
      <c r="B106" s="105"/>
      <c r="C106" s="105"/>
      <c r="D106" s="105"/>
      <c r="E106" s="105"/>
      <c r="F106" s="105"/>
      <c r="G106" s="108" t="s">
        <v>10</v>
      </c>
      <c r="H106" s="107"/>
      <c r="I106" s="107"/>
    </row>
    <row r="107" spans="1:9" ht="12.75">
      <c r="A107" s="105"/>
      <c r="B107" s="105"/>
      <c r="C107" s="105"/>
      <c r="D107" s="105"/>
      <c r="E107" s="105"/>
      <c r="F107" s="105"/>
      <c r="G107" s="108" t="s">
        <v>11</v>
      </c>
      <c r="H107" s="107"/>
      <c r="I107" s="107"/>
    </row>
    <row r="108" spans="1:9" ht="21">
      <c r="A108" s="105"/>
      <c r="B108" s="105"/>
      <c r="C108" s="105"/>
      <c r="D108" s="105"/>
      <c r="E108" s="105"/>
      <c r="F108" s="105"/>
      <c r="G108" s="109" t="s">
        <v>12</v>
      </c>
      <c r="H108" s="107"/>
      <c r="I108" s="107"/>
    </row>
    <row r="109" spans="1:9" ht="20.25" customHeight="1">
      <c r="A109" s="105"/>
      <c r="B109" s="105"/>
      <c r="C109" s="105"/>
      <c r="D109" s="105"/>
      <c r="E109" s="105"/>
      <c r="F109" s="105"/>
      <c r="G109" s="106" t="s">
        <v>69</v>
      </c>
      <c r="H109" s="107"/>
      <c r="I109" s="107"/>
    </row>
    <row r="110" spans="1:9" s="33" customFormat="1" ht="12" customHeight="1">
      <c r="A110" s="123"/>
      <c r="B110" s="126" t="s">
        <v>72</v>
      </c>
      <c r="C110" s="126"/>
      <c r="D110" s="126"/>
      <c r="E110" s="126"/>
      <c r="F110" s="126"/>
      <c r="G110" s="126"/>
      <c r="H110" s="127">
        <f aca="true" t="shared" si="0" ref="H110:I115">SUM(H10,H20,H30,H60,H70,H80,H90,H100)</f>
        <v>5192836.4</v>
      </c>
      <c r="I110" s="127">
        <f t="shared" si="0"/>
        <v>2702458.5100000002</v>
      </c>
    </row>
    <row r="111" spans="1:9" ht="11.25" customHeight="1">
      <c r="A111" s="124"/>
      <c r="B111" s="128" t="s">
        <v>71</v>
      </c>
      <c r="C111" s="128"/>
      <c r="D111" s="128"/>
      <c r="E111" s="128"/>
      <c r="F111" s="128"/>
      <c r="G111" s="128"/>
      <c r="H111" s="127">
        <f t="shared" si="0"/>
        <v>1026289.64</v>
      </c>
      <c r="I111" s="127">
        <f t="shared" si="0"/>
        <v>236215.65</v>
      </c>
    </row>
    <row r="112" spans="1:9" ht="12.75">
      <c r="A112" s="124"/>
      <c r="B112" s="129" t="s">
        <v>10</v>
      </c>
      <c r="C112" s="128"/>
      <c r="D112" s="128"/>
      <c r="E112" s="128"/>
      <c r="F112" s="128"/>
      <c r="G112" s="128"/>
      <c r="H112" s="127">
        <f t="shared" si="0"/>
        <v>93708.8</v>
      </c>
      <c r="I112" s="127">
        <f t="shared" si="0"/>
        <v>19605</v>
      </c>
    </row>
    <row r="113" spans="1:9" ht="12.75">
      <c r="A113" s="124"/>
      <c r="B113" s="129" t="s">
        <v>11</v>
      </c>
      <c r="C113" s="128"/>
      <c r="D113" s="128"/>
      <c r="E113" s="128"/>
      <c r="F113" s="128"/>
      <c r="G113" s="128"/>
      <c r="H113" s="127">
        <f t="shared" si="0"/>
        <v>63059.05</v>
      </c>
      <c r="I113" s="127">
        <f t="shared" si="0"/>
        <v>15827.349999999999</v>
      </c>
    </row>
    <row r="114" spans="1:9" ht="12.75">
      <c r="A114" s="124"/>
      <c r="B114" s="130" t="s">
        <v>12</v>
      </c>
      <c r="C114" s="128"/>
      <c r="D114" s="128"/>
      <c r="E114" s="128"/>
      <c r="F114" s="128"/>
      <c r="G114" s="131"/>
      <c r="H114" s="127">
        <f t="shared" si="0"/>
        <v>869521.79</v>
      </c>
      <c r="I114" s="127">
        <f t="shared" si="0"/>
        <v>200783.3</v>
      </c>
    </row>
    <row r="115" spans="1:9" ht="12.75">
      <c r="A115" s="124"/>
      <c r="B115" s="128" t="s">
        <v>70</v>
      </c>
      <c r="C115" s="128"/>
      <c r="D115" s="128"/>
      <c r="E115" s="128"/>
      <c r="F115" s="128"/>
      <c r="G115" s="128"/>
      <c r="H115" s="127">
        <f t="shared" si="0"/>
        <v>4166546.7600000002</v>
      </c>
      <c r="I115" s="127">
        <f t="shared" si="0"/>
        <v>2466242.8600000003</v>
      </c>
    </row>
    <row r="116" spans="1:9" ht="12.75">
      <c r="A116" s="124"/>
      <c r="B116" s="129" t="s">
        <v>10</v>
      </c>
      <c r="C116" s="128"/>
      <c r="D116" s="128"/>
      <c r="E116" s="128"/>
      <c r="F116" s="128"/>
      <c r="G116" s="128"/>
      <c r="H116" s="127">
        <f>SUM(H16,H26,H36,H66,H76,H86,H96,H106,H46,H56)</f>
        <v>1467752.92</v>
      </c>
      <c r="I116" s="127">
        <f>SUM(I16,I26,I36,I66,I76,I86,I96,I106,I46,I56)</f>
        <v>1040462.9199999999</v>
      </c>
    </row>
    <row r="117" spans="1:9" ht="12.75">
      <c r="A117" s="124"/>
      <c r="B117" s="129" t="s">
        <v>11</v>
      </c>
      <c r="C117" s="128"/>
      <c r="D117" s="128"/>
      <c r="E117" s="128"/>
      <c r="F117" s="128"/>
      <c r="G117" s="128"/>
      <c r="H117" s="127">
        <f>SUM(H17,H27,H37,H67,H77,H87,H97,H107)</f>
        <v>2514.58</v>
      </c>
      <c r="I117" s="127">
        <f>SUM(I17,I27,I37,I67,I77,I87,I97,I107)</f>
        <v>0</v>
      </c>
    </row>
    <row r="118" spans="1:9" ht="12.75">
      <c r="A118" s="124"/>
      <c r="B118" s="130" t="s">
        <v>12</v>
      </c>
      <c r="C118" s="128"/>
      <c r="D118" s="128"/>
      <c r="E118" s="128"/>
      <c r="F118" s="128"/>
      <c r="G118" s="128"/>
      <c r="H118" s="127">
        <f>SUM(H18,H28,H38,H68,H78,H88,H98,H108,H48,H58)</f>
        <v>2860484.2600000002</v>
      </c>
      <c r="I118" s="127">
        <f>SUM(I18,I28,I38,I68,I78,I88,I98,I108,I48,I58)</f>
        <v>1589984.94</v>
      </c>
    </row>
    <row r="119" spans="1:9" ht="22.5">
      <c r="A119" s="125"/>
      <c r="B119" s="132" t="s">
        <v>69</v>
      </c>
      <c r="C119" s="133"/>
      <c r="D119" s="133"/>
      <c r="E119" s="133"/>
      <c r="F119" s="133"/>
      <c r="G119" s="133"/>
      <c r="H119" s="134">
        <f>SUM(H19,H29,H39,H69,H79,H89,H99,H109)</f>
        <v>1128421</v>
      </c>
      <c r="I119" s="134">
        <f>SUM(I19,I29,I39,I69,I79,I89,I99,I109)</f>
        <v>1128421</v>
      </c>
    </row>
  </sheetData>
  <sheetProtection/>
  <mergeCells count="16">
    <mergeCell ref="F7:F8"/>
    <mergeCell ref="G7:H7"/>
    <mergeCell ref="B102:B104"/>
    <mergeCell ref="A5:I5"/>
    <mergeCell ref="I7:I8"/>
    <mergeCell ref="A7:A8"/>
    <mergeCell ref="B7:B8"/>
    <mergeCell ref="C7:C8"/>
    <mergeCell ref="B33:B39"/>
    <mergeCell ref="B92:B94"/>
    <mergeCell ref="B43:B49"/>
    <mergeCell ref="B53:B59"/>
    <mergeCell ref="D7:D8"/>
    <mergeCell ref="E7:E8"/>
    <mergeCell ref="B13:B19"/>
    <mergeCell ref="B23:B29"/>
  </mergeCells>
  <printOptions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  <rowBreaks count="1" manualBreakCount="1">
    <brk id="10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I17" sqref="I17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39" customWidth="1"/>
    <col min="9" max="9" width="12.75390625" style="39" customWidth="1"/>
    <col min="10" max="10" width="3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2:13" ht="15.75" customHeight="1">
      <c r="L1" s="174" t="s">
        <v>198</v>
      </c>
      <c r="M1" s="174"/>
    </row>
    <row r="2" spans="12:13" ht="21" customHeight="1">
      <c r="L2" s="174"/>
      <c r="M2" s="174"/>
    </row>
    <row r="3" spans="12:13" ht="17.25" customHeight="1">
      <c r="L3" s="174"/>
      <c r="M3" s="174"/>
    </row>
    <row r="4" spans="1:13" ht="18">
      <c r="A4" s="190" t="s">
        <v>160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</row>
    <row r="5" spans="1:13" ht="10.5" customHeight="1">
      <c r="A5" s="3"/>
      <c r="B5" s="3"/>
      <c r="C5" s="3"/>
      <c r="D5" s="3"/>
      <c r="E5" s="3"/>
      <c r="F5" s="3"/>
      <c r="G5" s="3"/>
      <c r="H5" s="37"/>
      <c r="I5" s="37"/>
      <c r="J5" s="3"/>
      <c r="K5" s="3"/>
      <c r="L5" s="3"/>
      <c r="M5" s="2" t="s">
        <v>49</v>
      </c>
    </row>
    <row r="6" spans="1:13" s="54" customFormat="1" ht="19.5" customHeight="1">
      <c r="A6" s="191" t="s">
        <v>53</v>
      </c>
      <c r="B6" s="191" t="s">
        <v>38</v>
      </c>
      <c r="C6" s="191" t="s">
        <v>48</v>
      </c>
      <c r="D6" s="175" t="s">
        <v>63</v>
      </c>
      <c r="E6" s="175" t="s">
        <v>54</v>
      </c>
      <c r="F6" s="175" t="s">
        <v>57</v>
      </c>
      <c r="G6" s="175"/>
      <c r="H6" s="175"/>
      <c r="I6" s="175"/>
      <c r="J6" s="175"/>
      <c r="K6" s="175"/>
      <c r="L6" s="175"/>
      <c r="M6" s="175" t="s">
        <v>55</v>
      </c>
    </row>
    <row r="7" spans="1:13" s="54" customFormat="1" ht="19.5" customHeight="1">
      <c r="A7" s="191"/>
      <c r="B7" s="191"/>
      <c r="C7" s="191"/>
      <c r="D7" s="175"/>
      <c r="E7" s="175"/>
      <c r="F7" s="175" t="s">
        <v>182</v>
      </c>
      <c r="G7" s="175" t="s">
        <v>45</v>
      </c>
      <c r="H7" s="175"/>
      <c r="I7" s="175"/>
      <c r="J7" s="175"/>
      <c r="K7" s="175"/>
      <c r="L7" s="175"/>
      <c r="M7" s="175"/>
    </row>
    <row r="8" spans="1:13" s="54" customFormat="1" ht="22.5" customHeight="1">
      <c r="A8" s="191"/>
      <c r="B8" s="191"/>
      <c r="C8" s="191"/>
      <c r="D8" s="175"/>
      <c r="E8" s="175"/>
      <c r="F8" s="175"/>
      <c r="G8" s="175" t="s">
        <v>61</v>
      </c>
      <c r="H8" s="184" t="s">
        <v>58</v>
      </c>
      <c r="I8" s="55" t="s">
        <v>41</v>
      </c>
      <c r="J8" s="176" t="s">
        <v>62</v>
      </c>
      <c r="K8" s="177"/>
      <c r="L8" s="175" t="s">
        <v>59</v>
      </c>
      <c r="M8" s="175"/>
    </row>
    <row r="9" spans="1:13" s="54" customFormat="1" ht="19.5" customHeight="1">
      <c r="A9" s="191"/>
      <c r="B9" s="191"/>
      <c r="C9" s="191"/>
      <c r="D9" s="175"/>
      <c r="E9" s="175"/>
      <c r="F9" s="175"/>
      <c r="G9" s="175"/>
      <c r="H9" s="184"/>
      <c r="I9" s="182" t="s">
        <v>68</v>
      </c>
      <c r="J9" s="178"/>
      <c r="K9" s="179"/>
      <c r="L9" s="175"/>
      <c r="M9" s="175"/>
    </row>
    <row r="10" spans="1:13" s="54" customFormat="1" ht="73.5" customHeight="1">
      <c r="A10" s="191"/>
      <c r="B10" s="191"/>
      <c r="C10" s="191"/>
      <c r="D10" s="175"/>
      <c r="E10" s="175"/>
      <c r="F10" s="175"/>
      <c r="G10" s="175"/>
      <c r="H10" s="184"/>
      <c r="I10" s="183"/>
      <c r="J10" s="180"/>
      <c r="K10" s="181"/>
      <c r="L10" s="175"/>
      <c r="M10" s="175"/>
    </row>
    <row r="11" spans="1:13" ht="12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5</v>
      </c>
      <c r="G11" s="4">
        <v>6</v>
      </c>
      <c r="H11" s="38">
        <v>7</v>
      </c>
      <c r="I11" s="44">
        <v>8</v>
      </c>
      <c r="J11" s="185">
        <v>9</v>
      </c>
      <c r="K11" s="186"/>
      <c r="L11" s="4">
        <v>10</v>
      </c>
      <c r="M11" s="4">
        <v>11</v>
      </c>
    </row>
    <row r="12" spans="1:13" s="10" customFormat="1" ht="68.25" customHeight="1" hidden="1">
      <c r="A12" s="30">
        <v>1</v>
      </c>
      <c r="B12" s="49">
        <v>720</v>
      </c>
      <c r="C12" s="49">
        <v>72095</v>
      </c>
      <c r="D12" s="51" t="s">
        <v>83</v>
      </c>
      <c r="E12" s="30"/>
      <c r="F12" s="20">
        <v>0</v>
      </c>
      <c r="G12" s="50">
        <v>0</v>
      </c>
      <c r="H12" s="50">
        <v>0</v>
      </c>
      <c r="I12" s="50"/>
      <c r="J12" s="40" t="s">
        <v>56</v>
      </c>
      <c r="K12" s="41"/>
      <c r="L12" s="20">
        <v>0</v>
      </c>
      <c r="M12" s="8" t="s">
        <v>2</v>
      </c>
    </row>
    <row r="13" spans="1:13" ht="53.25" customHeight="1">
      <c r="A13" s="9">
        <v>1</v>
      </c>
      <c r="B13" s="147">
        <v>10</v>
      </c>
      <c r="C13" s="148">
        <v>1041</v>
      </c>
      <c r="D13" s="151" t="s">
        <v>164</v>
      </c>
      <c r="E13" s="19"/>
      <c r="F13" s="19">
        <v>111000</v>
      </c>
      <c r="G13" s="19">
        <v>38805</v>
      </c>
      <c r="H13" s="19">
        <v>0</v>
      </c>
      <c r="I13" s="29"/>
      <c r="J13" s="11" t="s">
        <v>56</v>
      </c>
      <c r="K13" s="36"/>
      <c r="L13" s="149">
        <v>72195</v>
      </c>
      <c r="M13" s="5" t="s">
        <v>2</v>
      </c>
    </row>
    <row r="14" spans="1:13" ht="84.75" customHeight="1">
      <c r="A14" s="9">
        <v>2</v>
      </c>
      <c r="B14" s="147">
        <v>10</v>
      </c>
      <c r="C14" s="148">
        <v>1041</v>
      </c>
      <c r="D14" s="151" t="s">
        <v>165</v>
      </c>
      <c r="E14" s="19"/>
      <c r="F14" s="19">
        <v>320529</v>
      </c>
      <c r="G14" s="19">
        <v>112055</v>
      </c>
      <c r="H14" s="19">
        <v>0</v>
      </c>
      <c r="I14" s="29"/>
      <c r="J14" s="11" t="s">
        <v>56</v>
      </c>
      <c r="K14" s="36"/>
      <c r="L14" s="149">
        <v>208474</v>
      </c>
      <c r="M14" s="5" t="s">
        <v>2</v>
      </c>
    </row>
    <row r="15" spans="1:13" ht="33.75" customHeight="1">
      <c r="A15" s="9">
        <v>3</v>
      </c>
      <c r="B15" s="147">
        <v>10</v>
      </c>
      <c r="C15" s="148">
        <v>1041</v>
      </c>
      <c r="D15" s="151" t="s">
        <v>187</v>
      </c>
      <c r="E15" s="19"/>
      <c r="F15" s="19">
        <v>77244</v>
      </c>
      <c r="G15" s="19">
        <v>52244</v>
      </c>
      <c r="H15" s="19">
        <v>0</v>
      </c>
      <c r="I15" s="29"/>
      <c r="J15" s="11" t="s">
        <v>56</v>
      </c>
      <c r="K15" s="36"/>
      <c r="L15" s="149">
        <v>25000</v>
      </c>
      <c r="M15" s="5" t="s">
        <v>2</v>
      </c>
    </row>
    <row r="16" spans="1:13" ht="33.75" customHeight="1">
      <c r="A16" s="9">
        <v>4</v>
      </c>
      <c r="B16" s="147">
        <v>10</v>
      </c>
      <c r="C16" s="148">
        <v>1041</v>
      </c>
      <c r="D16" s="151" t="s">
        <v>188</v>
      </c>
      <c r="E16" s="19"/>
      <c r="F16" s="19">
        <v>86961</v>
      </c>
      <c r="G16" s="19">
        <v>61961</v>
      </c>
      <c r="H16" s="19">
        <v>0</v>
      </c>
      <c r="I16" s="29"/>
      <c r="J16" s="11" t="s">
        <v>56</v>
      </c>
      <c r="K16" s="36"/>
      <c r="L16" s="149">
        <v>25000</v>
      </c>
      <c r="M16" s="5" t="s">
        <v>2</v>
      </c>
    </row>
    <row r="17" spans="1:13" ht="47.25" customHeight="1">
      <c r="A17" s="9">
        <v>5</v>
      </c>
      <c r="B17" s="5">
        <v>600</v>
      </c>
      <c r="C17" s="5">
        <v>60017</v>
      </c>
      <c r="D17" s="151" t="s">
        <v>180</v>
      </c>
      <c r="E17" s="19"/>
      <c r="F17" s="19">
        <v>50000</v>
      </c>
      <c r="G17" s="19">
        <v>50000</v>
      </c>
      <c r="H17" s="19"/>
      <c r="I17" s="29"/>
      <c r="J17" s="11" t="s">
        <v>56</v>
      </c>
      <c r="K17" s="36"/>
      <c r="L17" s="149"/>
      <c r="M17" s="5" t="s">
        <v>2</v>
      </c>
    </row>
    <row r="18" spans="1:13" ht="47.25" customHeight="1">
      <c r="A18" s="9">
        <v>6</v>
      </c>
      <c r="B18" s="5">
        <v>600</v>
      </c>
      <c r="C18" s="5">
        <v>60095</v>
      </c>
      <c r="D18" s="144" t="s">
        <v>179</v>
      </c>
      <c r="E18" s="19"/>
      <c r="F18" s="19">
        <v>17000</v>
      </c>
      <c r="G18" s="19">
        <v>17000</v>
      </c>
      <c r="H18" s="19">
        <v>0</v>
      </c>
      <c r="I18" s="29"/>
      <c r="J18" s="11" t="s">
        <v>56</v>
      </c>
      <c r="K18" s="36"/>
      <c r="L18" s="149"/>
      <c r="M18" s="5" t="s">
        <v>2</v>
      </c>
    </row>
    <row r="19" spans="1:13" ht="52.5" customHeight="1">
      <c r="A19" s="9">
        <v>7</v>
      </c>
      <c r="B19" s="5">
        <v>700</v>
      </c>
      <c r="C19" s="5">
        <v>70005</v>
      </c>
      <c r="D19" s="144" t="s">
        <v>189</v>
      </c>
      <c r="E19" s="19"/>
      <c r="F19" s="19">
        <v>4000</v>
      </c>
      <c r="G19" s="19">
        <v>4000</v>
      </c>
      <c r="H19" s="19"/>
      <c r="I19" s="29"/>
      <c r="J19" s="11" t="s">
        <v>56</v>
      </c>
      <c r="K19" s="36"/>
      <c r="L19" s="149"/>
      <c r="M19" s="5" t="s">
        <v>2</v>
      </c>
    </row>
    <row r="20" spans="1:13" ht="84.75" customHeight="1">
      <c r="A20" s="9">
        <v>8</v>
      </c>
      <c r="B20" s="5">
        <v>900</v>
      </c>
      <c r="C20" s="5">
        <v>90001</v>
      </c>
      <c r="D20" s="144" t="s">
        <v>163</v>
      </c>
      <c r="E20" s="19"/>
      <c r="F20" s="19">
        <v>80000</v>
      </c>
      <c r="G20" s="19">
        <v>80000</v>
      </c>
      <c r="H20" s="19">
        <v>0</v>
      </c>
      <c r="I20" s="29"/>
      <c r="J20" s="11" t="s">
        <v>56</v>
      </c>
      <c r="K20" s="36"/>
      <c r="L20" s="149"/>
      <c r="M20" s="5" t="s">
        <v>2</v>
      </c>
    </row>
    <row r="21" spans="1:13" ht="50.25" customHeight="1">
      <c r="A21" s="9">
        <v>9</v>
      </c>
      <c r="B21" s="5">
        <v>900</v>
      </c>
      <c r="C21" s="5">
        <v>90002</v>
      </c>
      <c r="D21" s="151" t="s">
        <v>174</v>
      </c>
      <c r="E21" s="19"/>
      <c r="F21" s="19">
        <v>30000</v>
      </c>
      <c r="G21" s="19">
        <v>30000</v>
      </c>
      <c r="H21" s="19"/>
      <c r="I21" s="29"/>
      <c r="J21" s="11" t="s">
        <v>56</v>
      </c>
      <c r="K21" s="36"/>
      <c r="L21" s="149"/>
      <c r="M21" s="5" t="s">
        <v>2</v>
      </c>
    </row>
    <row r="22" spans="1:13" ht="53.25" customHeight="1">
      <c r="A22" s="9">
        <v>10</v>
      </c>
      <c r="B22" s="5">
        <v>900</v>
      </c>
      <c r="C22" s="5">
        <v>90002</v>
      </c>
      <c r="D22" s="151" t="s">
        <v>178</v>
      </c>
      <c r="E22" s="19"/>
      <c r="F22" s="19">
        <v>10000</v>
      </c>
      <c r="G22" s="19">
        <v>10000</v>
      </c>
      <c r="H22" s="19"/>
      <c r="I22" s="29"/>
      <c r="J22" s="11" t="s">
        <v>56</v>
      </c>
      <c r="K22" s="36"/>
      <c r="L22" s="149"/>
      <c r="M22" s="5" t="s">
        <v>2</v>
      </c>
    </row>
    <row r="23" spans="1:13" ht="85.5" customHeight="1">
      <c r="A23" s="9">
        <v>11</v>
      </c>
      <c r="B23" s="5">
        <v>921</v>
      </c>
      <c r="C23" s="5">
        <v>92195</v>
      </c>
      <c r="D23" s="151" t="s">
        <v>172</v>
      </c>
      <c r="E23" s="19"/>
      <c r="F23" s="19">
        <v>4000</v>
      </c>
      <c r="G23" s="19">
        <v>4000</v>
      </c>
      <c r="H23" s="19"/>
      <c r="I23" s="29"/>
      <c r="J23" s="11" t="s">
        <v>56</v>
      </c>
      <c r="K23" s="36"/>
      <c r="L23" s="149"/>
      <c r="M23" s="5" t="s">
        <v>2</v>
      </c>
    </row>
    <row r="24" spans="1:13" ht="54.75" customHeight="1">
      <c r="A24" s="9">
        <v>12</v>
      </c>
      <c r="B24" s="5">
        <v>926</v>
      </c>
      <c r="C24" s="5">
        <v>92695</v>
      </c>
      <c r="D24" s="151" t="s">
        <v>173</v>
      </c>
      <c r="E24" s="19"/>
      <c r="F24" s="19">
        <v>5000</v>
      </c>
      <c r="G24" s="19">
        <v>5000</v>
      </c>
      <c r="H24" s="19"/>
      <c r="I24" s="29"/>
      <c r="J24" s="11" t="s">
        <v>56</v>
      </c>
      <c r="K24" s="36"/>
      <c r="L24" s="149"/>
      <c r="M24" s="5" t="s">
        <v>2</v>
      </c>
    </row>
    <row r="25" spans="1:13" ht="30" customHeight="1">
      <c r="A25" s="187" t="s">
        <v>60</v>
      </c>
      <c r="B25" s="188"/>
      <c r="C25" s="188"/>
      <c r="D25" s="189"/>
      <c r="E25" s="17">
        <f>SUM(E13:E24)</f>
        <v>0</v>
      </c>
      <c r="F25" s="17">
        <f>SUM(F12:F24)</f>
        <v>795734</v>
      </c>
      <c r="G25" s="17">
        <f>SUM(G12:G24)</f>
        <v>465065</v>
      </c>
      <c r="H25" s="17">
        <f>SUM(H12:H24)</f>
        <v>0</v>
      </c>
      <c r="I25" s="17">
        <f>SUM(I12:I24)</f>
        <v>0</v>
      </c>
      <c r="J25" s="17"/>
      <c r="K25" s="17">
        <f>SUM(K12:K24)</f>
        <v>0</v>
      </c>
      <c r="L25" s="150">
        <f>SUM(L12:L24)</f>
        <v>330669</v>
      </c>
      <c r="M25" s="12" t="s">
        <v>52</v>
      </c>
    </row>
    <row r="26" spans="1:12" s="21" customFormat="1" ht="10.5" customHeight="1">
      <c r="A26" s="21" t="s">
        <v>15</v>
      </c>
      <c r="F26" s="22"/>
      <c r="H26" s="22"/>
      <c r="I26" s="22"/>
      <c r="L26" s="21" t="s">
        <v>3</v>
      </c>
    </row>
    <row r="27" spans="1:9" s="21" customFormat="1" ht="11.25">
      <c r="A27" s="21" t="s">
        <v>16</v>
      </c>
      <c r="F27" s="22"/>
      <c r="H27" s="22"/>
      <c r="I27" s="22"/>
    </row>
    <row r="28" spans="1:9" s="21" customFormat="1" ht="11.25">
      <c r="A28" s="21" t="s">
        <v>17</v>
      </c>
      <c r="F28" s="22"/>
      <c r="H28" s="22"/>
      <c r="I28" s="22"/>
    </row>
    <row r="29" spans="1:9" s="21" customFormat="1" ht="11.25">
      <c r="A29" s="21" t="s">
        <v>18</v>
      </c>
      <c r="F29" s="22"/>
      <c r="H29" s="22"/>
      <c r="I29" s="22"/>
    </row>
    <row r="30" spans="1:9" s="21" customFormat="1" ht="11.25">
      <c r="A30" s="21" t="s">
        <v>19</v>
      </c>
      <c r="F30" s="22"/>
      <c r="H30" s="22"/>
      <c r="I30" s="22"/>
    </row>
  </sheetData>
  <sheetProtection/>
  <mergeCells count="18">
    <mergeCell ref="J11:K11"/>
    <mergeCell ref="A25:D25"/>
    <mergeCell ref="A4:M4"/>
    <mergeCell ref="A6:A10"/>
    <mergeCell ref="B6:B10"/>
    <mergeCell ref="C6:C10"/>
    <mergeCell ref="D6:D10"/>
    <mergeCell ref="F6:L6"/>
    <mergeCell ref="G8:G10"/>
    <mergeCell ref="L1:M3"/>
    <mergeCell ref="E6:E10"/>
    <mergeCell ref="F7:F10"/>
    <mergeCell ref="L8:L10"/>
    <mergeCell ref="G7:L7"/>
    <mergeCell ref="J8:K10"/>
    <mergeCell ref="I9:I10"/>
    <mergeCell ref="H8:H10"/>
    <mergeCell ref="M6:M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19"/>
  <sheetViews>
    <sheetView zoomScalePageLayoutView="0" workbookViewId="0" topLeftCell="A11">
      <selection activeCell="L13" sqref="L13"/>
    </sheetView>
  </sheetViews>
  <sheetFormatPr defaultColWidth="9.00390625" defaultRowHeight="12.75"/>
  <cols>
    <col min="1" max="1" width="0.74609375" style="0" customWidth="1"/>
    <col min="2" max="2" width="3.625" style="0" customWidth="1"/>
    <col min="3" max="3" width="6.00390625" style="0" customWidth="1"/>
    <col min="4" max="4" width="9.00390625" style="0" customWidth="1"/>
    <col min="5" max="5" width="5.00390625" style="0" customWidth="1"/>
    <col min="6" max="6" width="38.125" style="0" customWidth="1"/>
    <col min="7" max="7" width="14.875" style="0" customWidth="1"/>
    <col min="8" max="8" width="13.125" style="0" customWidth="1"/>
  </cols>
  <sheetData>
    <row r="1" spans="6:8" ht="54" customHeight="1">
      <c r="F1" s="192" t="s">
        <v>197</v>
      </c>
      <c r="G1" s="192"/>
      <c r="H1" s="192"/>
    </row>
    <row r="2" spans="2:8" ht="17.25" customHeight="1">
      <c r="B2" s="193" t="s">
        <v>181</v>
      </c>
      <c r="C2" s="193"/>
      <c r="D2" s="193"/>
      <c r="E2" s="193"/>
      <c r="F2" s="193"/>
      <c r="G2" s="193"/>
      <c r="H2" s="193"/>
    </row>
    <row r="3" spans="2:8" s="53" customFormat="1" ht="40.5" customHeight="1">
      <c r="B3" s="162" t="s">
        <v>53</v>
      </c>
      <c r="C3" s="162" t="s">
        <v>38</v>
      </c>
      <c r="D3" s="162" t="s">
        <v>39</v>
      </c>
      <c r="E3" s="163" t="s">
        <v>40</v>
      </c>
      <c r="F3" s="162" t="s">
        <v>77</v>
      </c>
      <c r="G3" s="164" t="s">
        <v>76</v>
      </c>
      <c r="H3" s="164" t="s">
        <v>51</v>
      </c>
    </row>
    <row r="4" spans="2:8" s="13" customFormat="1" ht="12.75" customHeight="1"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</row>
    <row r="5" spans="2:8" s="1" customFormat="1" ht="18.75" customHeight="1">
      <c r="B5" s="197" t="s">
        <v>65</v>
      </c>
      <c r="C5" s="198"/>
      <c r="D5" s="198"/>
      <c r="E5" s="198"/>
      <c r="F5" s="198"/>
      <c r="G5" s="199"/>
      <c r="H5" s="42">
        <f>SUM(H6:H9)</f>
        <v>5000</v>
      </c>
    </row>
    <row r="6" spans="2:8" s="1" customFormat="1" ht="90" customHeight="1" hidden="1">
      <c r="B6" s="27">
        <v>1</v>
      </c>
      <c r="C6" s="7">
        <v>600</v>
      </c>
      <c r="D6" s="7">
        <v>60014</v>
      </c>
      <c r="E6" s="7">
        <v>6300</v>
      </c>
      <c r="F6" s="24" t="s">
        <v>75</v>
      </c>
      <c r="G6" s="24" t="s">
        <v>14</v>
      </c>
      <c r="H6" s="18">
        <v>0</v>
      </c>
    </row>
    <row r="7" spans="2:8" s="10" customFormat="1" ht="86.25" customHeight="1" hidden="1">
      <c r="B7" s="27">
        <v>2</v>
      </c>
      <c r="C7" s="7">
        <v>600</v>
      </c>
      <c r="D7" s="7">
        <v>60014</v>
      </c>
      <c r="E7" s="7">
        <v>6300</v>
      </c>
      <c r="F7" s="24" t="s">
        <v>74</v>
      </c>
      <c r="G7" s="24" t="s">
        <v>14</v>
      </c>
      <c r="H7" s="18">
        <v>0</v>
      </c>
    </row>
    <row r="8" spans="2:8" s="10" customFormat="1" ht="84" customHeight="1">
      <c r="B8" s="27">
        <v>1</v>
      </c>
      <c r="C8" s="7">
        <v>851</v>
      </c>
      <c r="D8" s="7">
        <v>85121</v>
      </c>
      <c r="E8" s="7">
        <v>2560</v>
      </c>
      <c r="F8" s="160" t="s">
        <v>171</v>
      </c>
      <c r="G8" s="18" t="s">
        <v>67</v>
      </c>
      <c r="H8" s="18">
        <v>5000</v>
      </c>
    </row>
    <row r="9" spans="2:8" s="1" customFormat="1" ht="55.5" customHeight="1" hidden="1">
      <c r="B9" s="6"/>
      <c r="C9" s="7"/>
      <c r="D9" s="7"/>
      <c r="E9" s="7"/>
      <c r="F9" s="24"/>
      <c r="G9" s="18"/>
      <c r="H9" s="43"/>
    </row>
    <row r="10" spans="2:8" s="1" customFormat="1" ht="21.75" customHeight="1">
      <c r="B10" s="197" t="s">
        <v>66</v>
      </c>
      <c r="C10" s="198"/>
      <c r="D10" s="198"/>
      <c r="E10" s="198"/>
      <c r="F10" s="198"/>
      <c r="G10" s="199"/>
      <c r="H10" s="42">
        <f>SUM(H11:H18)</f>
        <v>155500</v>
      </c>
    </row>
    <row r="11" spans="2:8" s="10" customFormat="1" ht="41.25" customHeight="1">
      <c r="B11" s="27">
        <v>1</v>
      </c>
      <c r="C11" s="7">
        <v>754</v>
      </c>
      <c r="D11" s="7">
        <v>75412</v>
      </c>
      <c r="E11" s="7">
        <v>2820</v>
      </c>
      <c r="F11" s="160" t="s">
        <v>168</v>
      </c>
      <c r="G11" s="24" t="s">
        <v>166</v>
      </c>
      <c r="H11" s="18">
        <v>30000</v>
      </c>
    </row>
    <row r="12" spans="2:8" s="10" customFormat="1" ht="41.25" customHeight="1">
      <c r="B12" s="27">
        <v>2</v>
      </c>
      <c r="C12" s="7">
        <v>754</v>
      </c>
      <c r="D12" s="7">
        <v>75412</v>
      </c>
      <c r="E12" s="7">
        <v>2820</v>
      </c>
      <c r="F12" s="160" t="s">
        <v>169</v>
      </c>
      <c r="G12" s="24" t="s">
        <v>167</v>
      </c>
      <c r="H12" s="18">
        <v>15000</v>
      </c>
    </row>
    <row r="13" spans="2:8" s="10" customFormat="1" ht="37.5" customHeight="1">
      <c r="B13" s="27">
        <v>3</v>
      </c>
      <c r="C13" s="7">
        <v>754</v>
      </c>
      <c r="D13" s="7">
        <v>75412</v>
      </c>
      <c r="E13" s="7">
        <v>2820</v>
      </c>
      <c r="F13" s="160" t="s">
        <v>168</v>
      </c>
      <c r="G13" s="24" t="s">
        <v>170</v>
      </c>
      <c r="H13" s="18">
        <v>30000</v>
      </c>
    </row>
    <row r="14" spans="2:8" s="10" customFormat="1" ht="77.25" customHeight="1">
      <c r="B14" s="27" t="s">
        <v>37</v>
      </c>
      <c r="C14" s="7">
        <v>754</v>
      </c>
      <c r="D14" s="7">
        <v>75412</v>
      </c>
      <c r="E14" s="7">
        <v>6230</v>
      </c>
      <c r="F14" s="160" t="s">
        <v>183</v>
      </c>
      <c r="G14" s="24" t="s">
        <v>167</v>
      </c>
      <c r="H14" s="18">
        <v>35000</v>
      </c>
    </row>
    <row r="15" spans="2:8" s="10" customFormat="1" ht="111.75" customHeight="1">
      <c r="B15" s="27" t="s">
        <v>46</v>
      </c>
      <c r="C15" s="7">
        <v>921</v>
      </c>
      <c r="D15" s="7">
        <v>92105</v>
      </c>
      <c r="E15" s="7">
        <v>2820</v>
      </c>
      <c r="F15" s="160" t="s">
        <v>88</v>
      </c>
      <c r="G15" s="24" t="s">
        <v>13</v>
      </c>
      <c r="H15" s="18">
        <v>9000</v>
      </c>
    </row>
    <row r="16" spans="2:8" ht="76.5" customHeight="1">
      <c r="B16" s="27" t="s">
        <v>47</v>
      </c>
      <c r="C16" s="7">
        <v>921</v>
      </c>
      <c r="D16" s="7">
        <v>92120</v>
      </c>
      <c r="E16" s="7">
        <v>2720</v>
      </c>
      <c r="F16" s="161" t="s">
        <v>194</v>
      </c>
      <c r="G16" s="24" t="s">
        <v>193</v>
      </c>
      <c r="H16" s="57">
        <v>30000</v>
      </c>
    </row>
    <row r="17" spans="2:8" s="10" customFormat="1" ht="116.25" customHeight="1">
      <c r="B17" s="27" t="s">
        <v>155</v>
      </c>
      <c r="C17" s="7">
        <v>926</v>
      </c>
      <c r="D17" s="7">
        <v>92605</v>
      </c>
      <c r="E17" s="7">
        <v>2820</v>
      </c>
      <c r="F17" s="160" t="s">
        <v>89</v>
      </c>
      <c r="G17" s="24" t="s">
        <v>13</v>
      </c>
      <c r="H17" s="18">
        <v>6500</v>
      </c>
    </row>
    <row r="18" spans="2:8" ht="2.25" customHeight="1" hidden="1">
      <c r="B18" s="25"/>
      <c r="C18" s="25"/>
      <c r="D18" s="25"/>
      <c r="E18" s="25"/>
      <c r="F18" s="25"/>
      <c r="G18" s="25"/>
      <c r="H18" s="26"/>
    </row>
    <row r="19" spans="2:8" s="16" customFormat="1" ht="14.25" customHeight="1">
      <c r="B19" s="194" t="s">
        <v>60</v>
      </c>
      <c r="C19" s="195"/>
      <c r="D19" s="195"/>
      <c r="E19" s="195"/>
      <c r="F19" s="196"/>
      <c r="G19" s="28"/>
      <c r="H19" s="23">
        <f>SUM(H5,H10)</f>
        <v>160500</v>
      </c>
    </row>
  </sheetData>
  <sheetProtection/>
  <mergeCells count="5">
    <mergeCell ref="F1:H1"/>
    <mergeCell ref="B2:H2"/>
    <mergeCell ref="B19:F19"/>
    <mergeCell ref="B10:G10"/>
    <mergeCell ref="B5:G5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2">
      <selection activeCell="A83" sqref="A83:G83"/>
    </sheetView>
  </sheetViews>
  <sheetFormatPr defaultColWidth="9.00390625" defaultRowHeight="12.75"/>
  <cols>
    <col min="1" max="1" width="3.625" style="0" customWidth="1"/>
    <col min="2" max="2" width="46.625" style="0" customWidth="1"/>
    <col min="3" max="3" width="17.125" style="0" customWidth="1"/>
    <col min="6" max="6" width="12.875" style="0" customWidth="1"/>
    <col min="7" max="7" width="18.375" style="0" customWidth="1"/>
    <col min="8" max="8" width="16.75390625" style="0" customWidth="1"/>
  </cols>
  <sheetData>
    <row r="1" spans="7:8" ht="12.75">
      <c r="G1" s="258" t="s">
        <v>195</v>
      </c>
      <c r="H1" s="258"/>
    </row>
    <row r="2" spans="7:8" ht="12.75">
      <c r="G2" s="258" t="s">
        <v>192</v>
      </c>
      <c r="H2" s="258"/>
    </row>
    <row r="3" spans="7:8" ht="12.75">
      <c r="G3" s="258" t="s">
        <v>73</v>
      </c>
      <c r="H3" s="258"/>
    </row>
    <row r="4" spans="7:8" ht="12.75">
      <c r="G4" s="258" t="s">
        <v>196</v>
      </c>
      <c r="H4" s="258"/>
    </row>
    <row r="5" spans="7:8" ht="0.75" customHeight="1">
      <c r="G5" s="263"/>
      <c r="H5" s="264"/>
    </row>
    <row r="6" spans="1:8" ht="12.75">
      <c r="A6" s="266" t="s">
        <v>144</v>
      </c>
      <c r="B6" s="266"/>
      <c r="C6" s="266"/>
      <c r="D6" s="266"/>
      <c r="E6" s="266"/>
      <c r="F6" s="266"/>
      <c r="G6" s="266"/>
      <c r="H6" s="266"/>
    </row>
    <row r="7" spans="1:8" ht="8.25" customHeight="1">
      <c r="A7" s="59"/>
      <c r="B7" s="59"/>
      <c r="C7" s="59"/>
      <c r="D7" s="59"/>
      <c r="E7" s="59"/>
      <c r="F7" s="59"/>
      <c r="G7" s="59"/>
      <c r="H7" s="98" t="s">
        <v>49</v>
      </c>
    </row>
    <row r="8" spans="1:8" ht="24.75" customHeight="1">
      <c r="A8" s="156" t="s">
        <v>53</v>
      </c>
      <c r="B8" s="156" t="s">
        <v>50</v>
      </c>
      <c r="C8" s="157" t="s">
        <v>27</v>
      </c>
      <c r="D8" s="156" t="s">
        <v>38</v>
      </c>
      <c r="E8" s="156" t="s">
        <v>39</v>
      </c>
      <c r="F8" s="156" t="s">
        <v>82</v>
      </c>
      <c r="G8" s="156" t="s">
        <v>28</v>
      </c>
      <c r="H8" s="158" t="s">
        <v>0</v>
      </c>
    </row>
    <row r="9" spans="1:8" ht="8.2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88">
        <v>8</v>
      </c>
    </row>
    <row r="10" spans="1:8" ht="12.75">
      <c r="A10" s="86">
        <v>1</v>
      </c>
      <c r="B10" s="85" t="s">
        <v>33</v>
      </c>
      <c r="C10" s="85"/>
      <c r="D10" s="34"/>
      <c r="E10" s="34"/>
      <c r="F10" s="34"/>
      <c r="G10" s="87"/>
      <c r="H10" s="56"/>
    </row>
    <row r="11" spans="1:8" ht="11.25" customHeight="1">
      <c r="A11" s="218" t="s">
        <v>92</v>
      </c>
      <c r="B11" s="268" t="s">
        <v>86</v>
      </c>
      <c r="C11" s="212" t="s">
        <v>2</v>
      </c>
      <c r="D11" s="222">
        <v>900</v>
      </c>
      <c r="E11" s="222">
        <v>90095</v>
      </c>
      <c r="F11" s="7">
        <v>4110</v>
      </c>
      <c r="G11" s="237" t="s">
        <v>36</v>
      </c>
      <c r="H11" s="52">
        <v>440</v>
      </c>
    </row>
    <row r="12" spans="1:8" ht="11.25" customHeight="1">
      <c r="A12" s="219"/>
      <c r="B12" s="255"/>
      <c r="C12" s="213"/>
      <c r="D12" s="229"/>
      <c r="E12" s="228"/>
      <c r="F12" s="7">
        <v>4170</v>
      </c>
      <c r="G12" s="229"/>
      <c r="H12" s="52">
        <v>2560</v>
      </c>
    </row>
    <row r="13" spans="1:8" ht="12" customHeight="1">
      <c r="A13" s="227"/>
      <c r="B13" s="267"/>
      <c r="C13" s="230"/>
      <c r="D13" s="201"/>
      <c r="E13" s="236"/>
      <c r="F13" s="81">
        <v>4210</v>
      </c>
      <c r="G13" s="201"/>
      <c r="H13" s="77">
        <v>3665</v>
      </c>
    </row>
    <row r="14" spans="1:8" ht="12.75">
      <c r="A14" s="218" t="s">
        <v>98</v>
      </c>
      <c r="B14" s="202" t="s">
        <v>99</v>
      </c>
      <c r="C14" s="204" t="s">
        <v>2</v>
      </c>
      <c r="D14" s="222">
        <v>921</v>
      </c>
      <c r="E14" s="222">
        <v>92195</v>
      </c>
      <c r="F14" s="81">
        <v>4210</v>
      </c>
      <c r="G14" s="237" t="s">
        <v>36</v>
      </c>
      <c r="H14" s="94">
        <v>100</v>
      </c>
    </row>
    <row r="15" spans="1:8" ht="12.75">
      <c r="A15" s="227"/>
      <c r="B15" s="267"/>
      <c r="C15" s="265"/>
      <c r="D15" s="236"/>
      <c r="E15" s="236"/>
      <c r="F15" s="81">
        <v>4300</v>
      </c>
      <c r="G15" s="239"/>
      <c r="H15" s="94">
        <v>400</v>
      </c>
    </row>
    <row r="16" spans="1:8" ht="12.75">
      <c r="A16" s="30" t="s">
        <v>101</v>
      </c>
      <c r="B16" s="143" t="s">
        <v>100</v>
      </c>
      <c r="C16" s="40" t="s">
        <v>2</v>
      </c>
      <c r="D16" s="82">
        <v>600</v>
      </c>
      <c r="E16" s="82">
        <v>60095</v>
      </c>
      <c r="F16" s="81">
        <v>6050</v>
      </c>
      <c r="G16" s="50" t="s">
        <v>114</v>
      </c>
      <c r="H16" s="77">
        <v>17000</v>
      </c>
    </row>
    <row r="17" spans="1:9" ht="12.75">
      <c r="A17" s="242" t="s">
        <v>29</v>
      </c>
      <c r="B17" s="243"/>
      <c r="C17" s="243"/>
      <c r="D17" s="243"/>
      <c r="E17" s="243"/>
      <c r="F17" s="243"/>
      <c r="G17" s="244"/>
      <c r="H17" s="56">
        <f>SUM(H11:H16)</f>
        <v>24165</v>
      </c>
      <c r="I17" s="35"/>
    </row>
    <row r="18" spans="1:9" ht="12.75">
      <c r="A18" s="86">
        <v>2</v>
      </c>
      <c r="B18" s="85" t="s">
        <v>31</v>
      </c>
      <c r="C18" s="85"/>
      <c r="D18" s="34"/>
      <c r="E18" s="34"/>
      <c r="F18" s="34"/>
      <c r="G18" s="87"/>
      <c r="H18" s="56"/>
      <c r="I18" s="35"/>
    </row>
    <row r="19" spans="1:9" ht="38.25">
      <c r="A19" s="79" t="s">
        <v>93</v>
      </c>
      <c r="B19" s="83" t="s">
        <v>102</v>
      </c>
      <c r="C19" s="80" t="s">
        <v>2</v>
      </c>
      <c r="D19" s="76">
        <v>921</v>
      </c>
      <c r="E19" s="76">
        <v>92195</v>
      </c>
      <c r="F19" s="90">
        <v>4300</v>
      </c>
      <c r="G19" s="96" t="s">
        <v>36</v>
      </c>
      <c r="H19" s="91">
        <v>7000</v>
      </c>
      <c r="I19" s="35"/>
    </row>
    <row r="20" spans="1:9" ht="12.75">
      <c r="A20" s="79" t="s">
        <v>95</v>
      </c>
      <c r="B20" s="74" t="s">
        <v>103</v>
      </c>
      <c r="C20" s="80" t="s">
        <v>2</v>
      </c>
      <c r="D20" s="76">
        <v>900</v>
      </c>
      <c r="E20" s="76">
        <v>90095</v>
      </c>
      <c r="F20" s="90">
        <v>4300</v>
      </c>
      <c r="G20" s="96" t="s">
        <v>36</v>
      </c>
      <c r="H20" s="91">
        <v>6000</v>
      </c>
      <c r="I20" s="35"/>
    </row>
    <row r="21" spans="1:9" ht="38.25">
      <c r="A21" s="97" t="s">
        <v>96</v>
      </c>
      <c r="B21" s="70" t="s">
        <v>104</v>
      </c>
      <c r="C21" s="67" t="s">
        <v>2</v>
      </c>
      <c r="D21" s="64">
        <v>900</v>
      </c>
      <c r="E21" s="64">
        <v>90095</v>
      </c>
      <c r="F21" s="7">
        <v>4210</v>
      </c>
      <c r="G21" s="62" t="s">
        <v>36</v>
      </c>
      <c r="H21" s="52">
        <v>8500</v>
      </c>
      <c r="I21" s="1"/>
    </row>
    <row r="22" spans="1:9" ht="12.75">
      <c r="A22" s="246" t="s">
        <v>105</v>
      </c>
      <c r="B22" s="215" t="s">
        <v>106</v>
      </c>
      <c r="C22" s="241" t="s">
        <v>2</v>
      </c>
      <c r="D22" s="218">
        <v>926</v>
      </c>
      <c r="E22" s="218">
        <v>92695</v>
      </c>
      <c r="F22" s="81">
        <v>4170</v>
      </c>
      <c r="G22" s="231" t="s">
        <v>36</v>
      </c>
      <c r="H22" s="77">
        <v>800</v>
      </c>
      <c r="I22" s="1"/>
    </row>
    <row r="23" spans="1:9" ht="12.75">
      <c r="A23" s="247"/>
      <c r="B23" s="216"/>
      <c r="C23" s="240"/>
      <c r="D23" s="219"/>
      <c r="E23" s="219"/>
      <c r="F23" s="73">
        <v>4210</v>
      </c>
      <c r="G23" s="245"/>
      <c r="H23" s="95">
        <v>778</v>
      </c>
      <c r="I23" s="1"/>
    </row>
    <row r="24" spans="1:9" ht="11.25" customHeight="1">
      <c r="A24" s="242" t="s">
        <v>29</v>
      </c>
      <c r="B24" s="243"/>
      <c r="C24" s="243"/>
      <c r="D24" s="243"/>
      <c r="E24" s="243"/>
      <c r="F24" s="243"/>
      <c r="G24" s="244"/>
      <c r="H24" s="56">
        <f>SUM(H19:H23)</f>
        <v>23078</v>
      </c>
      <c r="I24" s="35"/>
    </row>
    <row r="25" spans="1:9" ht="12.75">
      <c r="A25" s="86">
        <v>3</v>
      </c>
      <c r="B25" s="85" t="s">
        <v>81</v>
      </c>
      <c r="C25" s="85"/>
      <c r="D25" s="34"/>
      <c r="E25" s="34"/>
      <c r="F25" s="34"/>
      <c r="G25" s="87"/>
      <c r="H25" s="56"/>
      <c r="I25" s="35"/>
    </row>
    <row r="26" spans="1:9" ht="38.25">
      <c r="A26" s="71" t="s">
        <v>94</v>
      </c>
      <c r="B26" s="72" t="s">
        <v>107</v>
      </c>
      <c r="C26" s="66" t="s">
        <v>2</v>
      </c>
      <c r="D26" s="68">
        <v>900</v>
      </c>
      <c r="E26" s="68">
        <v>90095</v>
      </c>
      <c r="F26" s="27">
        <v>4210</v>
      </c>
      <c r="G26" s="61" t="s">
        <v>36</v>
      </c>
      <c r="H26" s="52">
        <v>2780</v>
      </c>
      <c r="I26" s="89"/>
    </row>
    <row r="27" spans="1:9" ht="25.5">
      <c r="A27" s="30" t="s">
        <v>108</v>
      </c>
      <c r="B27" s="69" t="s">
        <v>97</v>
      </c>
      <c r="C27" s="66" t="s">
        <v>2</v>
      </c>
      <c r="D27" s="63">
        <v>921</v>
      </c>
      <c r="E27" s="63">
        <v>92195</v>
      </c>
      <c r="F27" s="7">
        <v>4210</v>
      </c>
      <c r="G27" s="60" t="s">
        <v>36</v>
      </c>
      <c r="H27" s="52">
        <v>4000</v>
      </c>
      <c r="I27" s="89"/>
    </row>
    <row r="28" spans="1:9" ht="15" customHeight="1">
      <c r="A28" s="210" t="s">
        <v>109</v>
      </c>
      <c r="B28" s="215" t="s">
        <v>110</v>
      </c>
      <c r="C28" s="212" t="s">
        <v>2</v>
      </c>
      <c r="D28" s="63">
        <v>900</v>
      </c>
      <c r="E28" s="63">
        <v>90095</v>
      </c>
      <c r="F28" s="7">
        <v>4300</v>
      </c>
      <c r="G28" s="231" t="s">
        <v>36</v>
      </c>
      <c r="H28" s="52">
        <v>2000</v>
      </c>
      <c r="I28" s="89"/>
    </row>
    <row r="29" spans="1:9" ht="12.75">
      <c r="A29" s="248"/>
      <c r="B29" s="209"/>
      <c r="C29" s="209"/>
      <c r="D29" s="222">
        <v>926</v>
      </c>
      <c r="E29" s="218">
        <v>92695</v>
      </c>
      <c r="F29" s="7">
        <v>4210</v>
      </c>
      <c r="G29" s="245"/>
      <c r="H29" s="52">
        <v>5000</v>
      </c>
      <c r="I29" s="89"/>
    </row>
    <row r="30" spans="1:9" ht="12.75">
      <c r="A30" s="249"/>
      <c r="B30" s="254"/>
      <c r="C30" s="254"/>
      <c r="D30" s="201"/>
      <c r="E30" s="227"/>
      <c r="F30" s="27">
        <v>4300</v>
      </c>
      <c r="G30" s="250"/>
      <c r="H30" s="52">
        <v>2000</v>
      </c>
      <c r="I30" s="89"/>
    </row>
    <row r="31" spans="1:9" ht="12.75">
      <c r="A31" s="242" t="s">
        <v>29</v>
      </c>
      <c r="B31" s="243"/>
      <c r="C31" s="243"/>
      <c r="D31" s="243"/>
      <c r="E31" s="243"/>
      <c r="F31" s="243"/>
      <c r="G31" s="244"/>
      <c r="H31" s="56">
        <f>SUM(H26:H30)</f>
        <v>15780</v>
      </c>
      <c r="I31" s="35"/>
    </row>
    <row r="32" spans="1:9" ht="12.75">
      <c r="A32" s="86">
        <v>4</v>
      </c>
      <c r="B32" s="85" t="s">
        <v>34</v>
      </c>
      <c r="C32" s="85"/>
      <c r="D32" s="34"/>
      <c r="E32" s="34"/>
      <c r="F32" s="34"/>
      <c r="G32" s="87"/>
      <c r="H32" s="56"/>
      <c r="I32" s="35"/>
    </row>
    <row r="33" spans="1:11" ht="25.5">
      <c r="A33" s="30" t="s">
        <v>111</v>
      </c>
      <c r="B33" s="69" t="s">
        <v>112</v>
      </c>
      <c r="C33" s="66" t="s">
        <v>2</v>
      </c>
      <c r="D33" s="63">
        <v>900</v>
      </c>
      <c r="E33" s="63">
        <v>90095</v>
      </c>
      <c r="F33" s="7">
        <v>4210</v>
      </c>
      <c r="G33" s="60" t="s">
        <v>36</v>
      </c>
      <c r="H33" s="52">
        <v>817</v>
      </c>
      <c r="I33" s="1"/>
      <c r="J33" s="89"/>
      <c r="K33" s="89"/>
    </row>
    <row r="34" spans="1:11" ht="12.75">
      <c r="A34" s="210" t="s">
        <v>113</v>
      </c>
      <c r="B34" s="202" t="s">
        <v>91</v>
      </c>
      <c r="C34" s="204" t="s">
        <v>2</v>
      </c>
      <c r="D34" s="222">
        <v>921</v>
      </c>
      <c r="E34" s="218">
        <v>92195</v>
      </c>
      <c r="F34" s="7">
        <v>4210</v>
      </c>
      <c r="G34" s="60" t="s">
        <v>36</v>
      </c>
      <c r="H34" s="52">
        <v>5514</v>
      </c>
      <c r="I34" s="1"/>
      <c r="J34" s="89"/>
      <c r="K34" s="89"/>
    </row>
    <row r="35" spans="1:11" ht="12.75">
      <c r="A35" s="229"/>
      <c r="B35" s="240"/>
      <c r="C35" s="240"/>
      <c r="D35" s="228"/>
      <c r="E35" s="228"/>
      <c r="F35" s="7">
        <v>4300</v>
      </c>
      <c r="G35" s="18" t="s">
        <v>36</v>
      </c>
      <c r="H35" s="52">
        <v>486</v>
      </c>
      <c r="I35" s="1"/>
      <c r="J35" s="89"/>
      <c r="K35" s="89"/>
    </row>
    <row r="36" spans="1:11" ht="12.75">
      <c r="A36" s="201"/>
      <c r="B36" s="203"/>
      <c r="C36" s="203"/>
      <c r="D36" s="236"/>
      <c r="E36" s="236"/>
      <c r="F36" s="7">
        <v>6060</v>
      </c>
      <c r="G36" s="18" t="s">
        <v>114</v>
      </c>
      <c r="H36" s="52">
        <v>4000</v>
      </c>
      <c r="I36" s="1"/>
      <c r="J36" s="35"/>
      <c r="K36" s="1"/>
    </row>
    <row r="37" spans="1:11" ht="25.5">
      <c r="A37" s="92" t="s">
        <v>115</v>
      </c>
      <c r="B37" s="100" t="s">
        <v>97</v>
      </c>
      <c r="C37" s="93" t="s">
        <v>2</v>
      </c>
      <c r="D37" s="7">
        <v>921</v>
      </c>
      <c r="E37" s="64">
        <v>92195</v>
      </c>
      <c r="F37" s="7">
        <v>4210</v>
      </c>
      <c r="G37" s="18" t="s">
        <v>36</v>
      </c>
      <c r="H37" s="52">
        <v>1000</v>
      </c>
      <c r="I37" s="89"/>
      <c r="J37" s="1"/>
      <c r="K37" s="1"/>
    </row>
    <row r="38" spans="1:11" ht="12.75">
      <c r="A38" s="242" t="s">
        <v>29</v>
      </c>
      <c r="B38" s="243"/>
      <c r="C38" s="243"/>
      <c r="D38" s="243"/>
      <c r="E38" s="243"/>
      <c r="F38" s="243"/>
      <c r="G38" s="244"/>
      <c r="H38" s="56">
        <f>SUM(H33:H37)</f>
        <v>11817</v>
      </c>
      <c r="I38" s="35"/>
      <c r="J38" s="89"/>
      <c r="K38" s="89"/>
    </row>
    <row r="39" spans="1:11" ht="12.75">
      <c r="A39" s="86">
        <v>5</v>
      </c>
      <c r="B39" s="85" t="s">
        <v>35</v>
      </c>
      <c r="C39" s="85"/>
      <c r="D39" s="34"/>
      <c r="E39" s="34"/>
      <c r="F39" s="34"/>
      <c r="G39" s="18"/>
      <c r="H39" s="56"/>
      <c r="I39" s="35"/>
      <c r="J39" s="89"/>
      <c r="K39" s="89"/>
    </row>
    <row r="40" spans="1:11" ht="12.75">
      <c r="A40" s="205" t="s">
        <v>116</v>
      </c>
      <c r="B40" s="241" t="s">
        <v>117</v>
      </c>
      <c r="C40" s="224" t="s">
        <v>2</v>
      </c>
      <c r="D40" s="257">
        <v>921</v>
      </c>
      <c r="E40" s="257">
        <v>92195</v>
      </c>
      <c r="F40" s="90">
        <v>4110</v>
      </c>
      <c r="G40" s="18" t="s">
        <v>36</v>
      </c>
      <c r="H40" s="91">
        <v>1610</v>
      </c>
      <c r="I40" s="35"/>
      <c r="J40" s="89"/>
      <c r="K40" s="89"/>
    </row>
    <row r="41" spans="1:11" ht="12.75">
      <c r="A41" s="206"/>
      <c r="B41" s="225"/>
      <c r="C41" s="225"/>
      <c r="D41" s="229"/>
      <c r="E41" s="261"/>
      <c r="F41" s="90">
        <v>4170</v>
      </c>
      <c r="G41" s="18" t="s">
        <v>36</v>
      </c>
      <c r="H41" s="91">
        <v>9390</v>
      </c>
      <c r="I41" s="35"/>
      <c r="J41" s="89"/>
      <c r="K41" s="89"/>
    </row>
    <row r="42" spans="1:11" ht="12.75">
      <c r="A42" s="206"/>
      <c r="B42" s="225"/>
      <c r="C42" s="225"/>
      <c r="D42" s="229"/>
      <c r="E42" s="261"/>
      <c r="F42" s="90">
        <v>4210</v>
      </c>
      <c r="G42" s="18" t="s">
        <v>36</v>
      </c>
      <c r="H42" s="91">
        <v>8000</v>
      </c>
      <c r="I42" s="35"/>
      <c r="J42" s="89"/>
      <c r="K42" s="89"/>
    </row>
    <row r="43" spans="1:11" ht="12.75">
      <c r="A43" s="207"/>
      <c r="B43" s="203"/>
      <c r="C43" s="226"/>
      <c r="D43" s="201"/>
      <c r="E43" s="262"/>
      <c r="F43" s="7">
        <v>4300</v>
      </c>
      <c r="G43" s="18" t="s">
        <v>36</v>
      </c>
      <c r="H43" s="52">
        <v>3500</v>
      </c>
      <c r="I43" s="1"/>
      <c r="J43" s="89"/>
      <c r="K43" s="89"/>
    </row>
    <row r="44" spans="1:11" ht="12.75">
      <c r="A44" s="27" t="s">
        <v>118</v>
      </c>
      <c r="B44" s="75" t="s">
        <v>87</v>
      </c>
      <c r="C44" s="24" t="s">
        <v>2</v>
      </c>
      <c r="D44" s="7">
        <v>900</v>
      </c>
      <c r="E44" s="7">
        <v>90095</v>
      </c>
      <c r="F44" s="7">
        <v>4210</v>
      </c>
      <c r="G44" s="18" t="s">
        <v>36</v>
      </c>
      <c r="H44" s="52">
        <v>1665</v>
      </c>
      <c r="I44" s="1"/>
      <c r="J44" s="35"/>
      <c r="K44" s="35"/>
    </row>
    <row r="45" spans="1:11" ht="12.75">
      <c r="A45" s="242" t="s">
        <v>29</v>
      </c>
      <c r="B45" s="243"/>
      <c r="C45" s="243"/>
      <c r="D45" s="243"/>
      <c r="E45" s="243"/>
      <c r="F45" s="243"/>
      <c r="G45" s="244"/>
      <c r="H45" s="56">
        <f>SUM(H40:H44)</f>
        <v>24165</v>
      </c>
      <c r="I45" s="35"/>
      <c r="J45" s="35"/>
      <c r="K45" s="35"/>
    </row>
    <row r="46" spans="1:11" ht="12.75">
      <c r="A46" s="86">
        <v>6</v>
      </c>
      <c r="B46" s="85" t="s">
        <v>32</v>
      </c>
      <c r="C46" s="85"/>
      <c r="D46" s="34"/>
      <c r="E46" s="34"/>
      <c r="F46" s="34"/>
      <c r="G46" s="87"/>
      <c r="H46" s="56"/>
      <c r="I46" s="35"/>
      <c r="J46" s="1"/>
      <c r="K46" s="1"/>
    </row>
    <row r="47" spans="1:11" ht="12.75">
      <c r="A47" s="65" t="s">
        <v>119</v>
      </c>
      <c r="B47" s="70" t="s">
        <v>120</v>
      </c>
      <c r="C47" s="24" t="s">
        <v>2</v>
      </c>
      <c r="D47" s="64">
        <v>926</v>
      </c>
      <c r="E47" s="64">
        <v>92695</v>
      </c>
      <c r="F47" s="7">
        <v>6050</v>
      </c>
      <c r="G47" s="62" t="s">
        <v>114</v>
      </c>
      <c r="H47" s="52">
        <v>5000</v>
      </c>
      <c r="I47" s="1"/>
      <c r="J47" s="35"/>
      <c r="K47" s="35"/>
    </row>
    <row r="48" spans="1:11" ht="25.5">
      <c r="A48" s="65" t="s">
        <v>121</v>
      </c>
      <c r="B48" s="70" t="s">
        <v>122</v>
      </c>
      <c r="C48" s="24" t="s">
        <v>2</v>
      </c>
      <c r="D48" s="64">
        <v>926</v>
      </c>
      <c r="E48" s="64">
        <v>92695</v>
      </c>
      <c r="F48" s="7">
        <v>4210</v>
      </c>
      <c r="G48" s="62" t="s">
        <v>36</v>
      </c>
      <c r="H48" s="52">
        <v>2000</v>
      </c>
      <c r="I48" s="1"/>
      <c r="J48" s="35"/>
      <c r="K48" s="35"/>
    </row>
    <row r="49" spans="1:9" ht="12.75">
      <c r="A49" s="210" t="s">
        <v>123</v>
      </c>
      <c r="B49" s="215" t="s">
        <v>124</v>
      </c>
      <c r="C49" s="204" t="s">
        <v>2</v>
      </c>
      <c r="D49" s="218">
        <v>900</v>
      </c>
      <c r="E49" s="218">
        <v>90095</v>
      </c>
      <c r="F49" s="7">
        <v>4210</v>
      </c>
      <c r="G49" s="231" t="s">
        <v>36</v>
      </c>
      <c r="H49" s="52">
        <v>2000</v>
      </c>
      <c r="I49" s="1"/>
    </row>
    <row r="50" spans="1:9" ht="12.75">
      <c r="A50" s="253"/>
      <c r="B50" s="253"/>
      <c r="C50" s="223"/>
      <c r="D50" s="227"/>
      <c r="E50" s="227"/>
      <c r="F50" s="7">
        <v>4300</v>
      </c>
      <c r="G50" s="232"/>
      <c r="H50" s="52">
        <v>1000</v>
      </c>
      <c r="I50" s="1"/>
    </row>
    <row r="51" spans="1:9" ht="12.75">
      <c r="A51" s="210" t="s">
        <v>125</v>
      </c>
      <c r="B51" s="215" t="s">
        <v>126</v>
      </c>
      <c r="C51" s="204" t="s">
        <v>2</v>
      </c>
      <c r="D51" s="218">
        <v>921</v>
      </c>
      <c r="E51" s="218">
        <v>92195</v>
      </c>
      <c r="F51" s="7">
        <v>4210</v>
      </c>
      <c r="G51" s="231" t="s">
        <v>36</v>
      </c>
      <c r="H51" s="52">
        <v>1000</v>
      </c>
      <c r="I51" s="1"/>
    </row>
    <row r="52" spans="1:9" ht="12.75">
      <c r="A52" s="214"/>
      <c r="B52" s="254"/>
      <c r="C52" s="203"/>
      <c r="D52" s="227"/>
      <c r="E52" s="227"/>
      <c r="F52" s="7">
        <v>4300</v>
      </c>
      <c r="G52" s="232"/>
      <c r="H52" s="52">
        <v>599</v>
      </c>
      <c r="I52" s="1"/>
    </row>
    <row r="53" spans="1:9" ht="12.75">
      <c r="A53" s="242" t="s">
        <v>29</v>
      </c>
      <c r="B53" s="243"/>
      <c r="C53" s="243"/>
      <c r="D53" s="243"/>
      <c r="E53" s="243"/>
      <c r="F53" s="243"/>
      <c r="G53" s="244"/>
      <c r="H53" s="56">
        <f>SUM(H47:H52)</f>
        <v>11599</v>
      </c>
      <c r="I53" s="35"/>
    </row>
    <row r="54" spans="1:9" ht="12.75">
      <c r="A54" s="86">
        <v>7</v>
      </c>
      <c r="B54" s="85" t="s">
        <v>85</v>
      </c>
      <c r="C54" s="85"/>
      <c r="D54" s="34"/>
      <c r="E54" s="34"/>
      <c r="F54" s="34"/>
      <c r="G54" s="87"/>
      <c r="H54" s="56"/>
      <c r="I54" s="35"/>
    </row>
    <row r="55" spans="1:9" ht="12.75">
      <c r="A55" s="210" t="s">
        <v>127</v>
      </c>
      <c r="B55" s="215" t="s">
        <v>128</v>
      </c>
      <c r="C55" s="212" t="s">
        <v>2</v>
      </c>
      <c r="D55" s="218">
        <v>921</v>
      </c>
      <c r="E55" s="218">
        <v>92109</v>
      </c>
      <c r="F55" s="7">
        <v>4110</v>
      </c>
      <c r="G55" s="231" t="s">
        <v>36</v>
      </c>
      <c r="H55" s="52">
        <v>300</v>
      </c>
      <c r="I55" s="1"/>
    </row>
    <row r="56" spans="1:9" ht="12.75">
      <c r="A56" s="211"/>
      <c r="B56" s="216"/>
      <c r="C56" s="213"/>
      <c r="D56" s="219"/>
      <c r="E56" s="219"/>
      <c r="F56" s="7">
        <v>4170</v>
      </c>
      <c r="G56" s="233"/>
      <c r="H56" s="52">
        <v>1700</v>
      </c>
      <c r="I56" s="1"/>
    </row>
    <row r="57" spans="1:9" ht="12.75">
      <c r="A57" s="211"/>
      <c r="B57" s="216"/>
      <c r="C57" s="213"/>
      <c r="D57" s="219"/>
      <c r="E57" s="219"/>
      <c r="F57" s="7">
        <v>4210</v>
      </c>
      <c r="G57" s="233"/>
      <c r="H57" s="52">
        <v>5000</v>
      </c>
      <c r="I57" s="1"/>
    </row>
    <row r="58" spans="1:9" ht="12.75">
      <c r="A58" s="214"/>
      <c r="B58" s="217"/>
      <c r="C58" s="230"/>
      <c r="D58" s="227"/>
      <c r="E58" s="227"/>
      <c r="F58" s="7">
        <v>4300</v>
      </c>
      <c r="G58" s="232"/>
      <c r="H58" s="52">
        <v>3000</v>
      </c>
      <c r="I58" s="1"/>
    </row>
    <row r="59" spans="1:9" ht="12.75">
      <c r="A59" s="210" t="s">
        <v>129</v>
      </c>
      <c r="B59" s="215" t="s">
        <v>146</v>
      </c>
      <c r="C59" s="212" t="s">
        <v>2</v>
      </c>
      <c r="D59" s="251">
        <v>10</v>
      </c>
      <c r="E59" s="234">
        <v>1041</v>
      </c>
      <c r="F59" s="222">
        <v>6059</v>
      </c>
      <c r="G59" s="237" t="s">
        <v>114</v>
      </c>
      <c r="H59" s="259">
        <v>8000</v>
      </c>
      <c r="I59" s="1"/>
    </row>
    <row r="60" spans="1:9" ht="12.75">
      <c r="A60" s="201"/>
      <c r="B60" s="203"/>
      <c r="C60" s="203"/>
      <c r="D60" s="252"/>
      <c r="E60" s="235"/>
      <c r="F60" s="236"/>
      <c r="G60" s="201"/>
      <c r="H60" s="260"/>
      <c r="I60" s="1"/>
    </row>
    <row r="61" spans="1:9" ht="12.75">
      <c r="A61" s="218" t="s">
        <v>130</v>
      </c>
      <c r="B61" s="202" t="s">
        <v>131</v>
      </c>
      <c r="C61" s="204" t="s">
        <v>2</v>
      </c>
      <c r="D61" s="222">
        <v>921</v>
      </c>
      <c r="E61" s="222">
        <v>92195</v>
      </c>
      <c r="F61" s="7">
        <v>4110</v>
      </c>
      <c r="G61" s="237" t="s">
        <v>36</v>
      </c>
      <c r="H61" s="52">
        <v>440</v>
      </c>
      <c r="I61" s="1"/>
    </row>
    <row r="62" spans="1:9" ht="12.75">
      <c r="A62" s="219"/>
      <c r="B62" s="255"/>
      <c r="C62" s="256"/>
      <c r="D62" s="228"/>
      <c r="E62" s="228"/>
      <c r="F62" s="7">
        <v>4170</v>
      </c>
      <c r="G62" s="238"/>
      <c r="H62" s="52">
        <v>2560</v>
      </c>
      <c r="I62" s="1"/>
    </row>
    <row r="63" spans="1:9" ht="12.75">
      <c r="A63" s="220"/>
      <c r="B63" s="240"/>
      <c r="C63" s="240"/>
      <c r="D63" s="229"/>
      <c r="E63" s="229"/>
      <c r="F63" s="7">
        <v>4210</v>
      </c>
      <c r="G63" s="238"/>
      <c r="H63" s="52">
        <v>665</v>
      </c>
      <c r="I63" s="1"/>
    </row>
    <row r="64" spans="1:9" ht="12.75">
      <c r="A64" s="221"/>
      <c r="B64" s="203"/>
      <c r="C64" s="203"/>
      <c r="D64" s="201"/>
      <c r="E64" s="201"/>
      <c r="F64" s="7">
        <v>4300</v>
      </c>
      <c r="G64" s="239"/>
      <c r="H64" s="52">
        <v>2500</v>
      </c>
      <c r="I64" s="1"/>
    </row>
    <row r="65" spans="1:9" ht="12.75">
      <c r="A65" s="242" t="s">
        <v>29</v>
      </c>
      <c r="B65" s="243"/>
      <c r="C65" s="243"/>
      <c r="D65" s="243"/>
      <c r="E65" s="243"/>
      <c r="F65" s="243"/>
      <c r="G65" s="244"/>
      <c r="H65" s="56">
        <f>SUM(H55:H64)</f>
        <v>24165</v>
      </c>
      <c r="I65" s="35"/>
    </row>
    <row r="66" spans="1:9" ht="12.75">
      <c r="A66" s="86">
        <v>8</v>
      </c>
      <c r="B66" s="85" t="s">
        <v>132</v>
      </c>
      <c r="C66" s="85"/>
      <c r="D66" s="34"/>
      <c r="E66" s="34"/>
      <c r="F66" s="34"/>
      <c r="G66" s="87"/>
      <c r="H66" s="56"/>
      <c r="I66" s="35"/>
    </row>
    <row r="67" spans="1:9" ht="12.75">
      <c r="A67" s="210" t="s">
        <v>133</v>
      </c>
      <c r="B67" s="208" t="s">
        <v>90</v>
      </c>
      <c r="C67" s="212" t="s">
        <v>2</v>
      </c>
      <c r="D67" s="218">
        <v>900</v>
      </c>
      <c r="E67" s="218">
        <v>90095</v>
      </c>
      <c r="F67" s="7">
        <v>4110</v>
      </c>
      <c r="G67" s="231" t="s">
        <v>36</v>
      </c>
      <c r="H67" s="52">
        <v>300</v>
      </c>
      <c r="I67" s="1"/>
    </row>
    <row r="68" spans="1:9" ht="12.75">
      <c r="A68" s="211"/>
      <c r="B68" s="209"/>
      <c r="C68" s="213"/>
      <c r="D68" s="219"/>
      <c r="E68" s="219"/>
      <c r="F68" s="7">
        <v>4170</v>
      </c>
      <c r="G68" s="233"/>
      <c r="H68" s="52">
        <v>1700</v>
      </c>
      <c r="I68" s="1"/>
    </row>
    <row r="69" spans="1:9" ht="12.75">
      <c r="A69" s="211"/>
      <c r="B69" s="209"/>
      <c r="C69" s="213"/>
      <c r="D69" s="219"/>
      <c r="E69" s="219"/>
      <c r="F69" s="7">
        <v>4210</v>
      </c>
      <c r="G69" s="233"/>
      <c r="H69" s="52">
        <v>3500</v>
      </c>
      <c r="I69" s="1"/>
    </row>
    <row r="70" spans="1:9" ht="12.75">
      <c r="A70" s="214"/>
      <c r="B70" s="254"/>
      <c r="C70" s="230"/>
      <c r="D70" s="227"/>
      <c r="E70" s="227"/>
      <c r="F70" s="7">
        <v>4300</v>
      </c>
      <c r="G70" s="232"/>
      <c r="H70" s="52">
        <v>500</v>
      </c>
      <c r="I70" s="1"/>
    </row>
    <row r="71" spans="1:9" ht="12.75">
      <c r="A71" s="27" t="s">
        <v>134</v>
      </c>
      <c r="B71" s="99" t="s">
        <v>135</v>
      </c>
      <c r="C71" s="24" t="s">
        <v>2</v>
      </c>
      <c r="D71" s="7">
        <v>921</v>
      </c>
      <c r="E71" s="7">
        <v>92109</v>
      </c>
      <c r="F71" s="7">
        <v>4210</v>
      </c>
      <c r="G71" s="18" t="s">
        <v>36</v>
      </c>
      <c r="H71" s="52">
        <v>8000</v>
      </c>
      <c r="I71" s="1"/>
    </row>
    <row r="72" spans="1:9" ht="12.75">
      <c r="A72" s="210" t="s">
        <v>136</v>
      </c>
      <c r="B72" s="208" t="s">
        <v>137</v>
      </c>
      <c r="C72" s="212" t="s">
        <v>2</v>
      </c>
      <c r="D72" s="222">
        <v>926</v>
      </c>
      <c r="E72" s="218">
        <v>92695</v>
      </c>
      <c r="F72" s="7">
        <v>4110</v>
      </c>
      <c r="G72" s="237" t="s">
        <v>36</v>
      </c>
      <c r="H72" s="52">
        <v>600</v>
      </c>
      <c r="I72" s="1"/>
    </row>
    <row r="73" spans="1:9" ht="12.75">
      <c r="A73" s="211"/>
      <c r="B73" s="209"/>
      <c r="C73" s="213"/>
      <c r="D73" s="228"/>
      <c r="E73" s="219"/>
      <c r="F73" s="7">
        <v>4170</v>
      </c>
      <c r="G73" s="238"/>
      <c r="H73" s="52">
        <v>3400</v>
      </c>
      <c r="I73" s="1"/>
    </row>
    <row r="74" spans="1:9" ht="12.75">
      <c r="A74" s="211"/>
      <c r="B74" s="209"/>
      <c r="C74" s="213"/>
      <c r="D74" s="228"/>
      <c r="E74" s="219"/>
      <c r="F74" s="7">
        <v>4210</v>
      </c>
      <c r="G74" s="238"/>
      <c r="H74" s="52">
        <v>2000</v>
      </c>
      <c r="I74" s="1"/>
    </row>
    <row r="75" spans="1:9" ht="12.75">
      <c r="A75" s="201"/>
      <c r="B75" s="203"/>
      <c r="C75" s="203"/>
      <c r="D75" s="236"/>
      <c r="E75" s="201"/>
      <c r="F75" s="7">
        <v>4300</v>
      </c>
      <c r="G75" s="201"/>
      <c r="H75" s="52">
        <v>1000</v>
      </c>
      <c r="I75" s="1"/>
    </row>
    <row r="76" spans="1:9" ht="12.75">
      <c r="A76" s="200" t="s">
        <v>138</v>
      </c>
      <c r="B76" s="202" t="s">
        <v>145</v>
      </c>
      <c r="C76" s="204" t="s">
        <v>2</v>
      </c>
      <c r="D76" s="222">
        <v>600</v>
      </c>
      <c r="E76" s="222">
        <v>60095</v>
      </c>
      <c r="F76" s="7">
        <v>4210</v>
      </c>
      <c r="G76" s="84" t="s">
        <v>36</v>
      </c>
      <c r="H76" s="52">
        <v>2500</v>
      </c>
      <c r="I76" s="1"/>
    </row>
    <row r="77" spans="1:9" ht="12.75">
      <c r="A77" s="201"/>
      <c r="B77" s="203"/>
      <c r="C77" s="203"/>
      <c r="D77" s="201"/>
      <c r="E77" s="201"/>
      <c r="F77" s="7">
        <v>4300</v>
      </c>
      <c r="G77" s="18" t="s">
        <v>36</v>
      </c>
      <c r="H77" s="52">
        <v>665</v>
      </c>
      <c r="I77" s="1"/>
    </row>
    <row r="78" spans="1:9" ht="12.75">
      <c r="A78" s="242" t="s">
        <v>29</v>
      </c>
      <c r="B78" s="243"/>
      <c r="C78" s="243"/>
      <c r="D78" s="243"/>
      <c r="E78" s="243"/>
      <c r="F78" s="243"/>
      <c r="G78" s="244"/>
      <c r="H78" s="56">
        <f>SUM(H67:H77)</f>
        <v>24165</v>
      </c>
      <c r="I78" s="35"/>
    </row>
    <row r="79" spans="1:9" ht="12.75">
      <c r="A79" s="86">
        <v>9</v>
      </c>
      <c r="B79" s="85" t="s">
        <v>30</v>
      </c>
      <c r="C79" s="85"/>
      <c r="D79" s="34"/>
      <c r="E79" s="34"/>
      <c r="F79" s="34"/>
      <c r="G79" s="87"/>
      <c r="H79" s="56"/>
      <c r="I79" s="35"/>
    </row>
    <row r="80" spans="1:9" ht="38.25">
      <c r="A80" s="27" t="s">
        <v>139</v>
      </c>
      <c r="B80" s="75" t="s">
        <v>140</v>
      </c>
      <c r="C80" s="24" t="s">
        <v>2</v>
      </c>
      <c r="D80" s="154">
        <v>10</v>
      </c>
      <c r="E80" s="155">
        <v>1041</v>
      </c>
      <c r="F80" s="7">
        <v>6059</v>
      </c>
      <c r="G80" s="18" t="s">
        <v>114</v>
      </c>
      <c r="H80" s="52">
        <v>10000</v>
      </c>
      <c r="I80" s="1"/>
    </row>
    <row r="81" spans="1:9" ht="12.75">
      <c r="A81" s="27" t="s">
        <v>141</v>
      </c>
      <c r="B81" s="75" t="s">
        <v>142</v>
      </c>
      <c r="C81" s="24" t="s">
        <v>2</v>
      </c>
      <c r="D81" s="7">
        <v>921</v>
      </c>
      <c r="E81" s="7">
        <v>92195</v>
      </c>
      <c r="F81" s="7">
        <v>4210</v>
      </c>
      <c r="G81" s="18" t="s">
        <v>36</v>
      </c>
      <c r="H81" s="52">
        <v>1000</v>
      </c>
      <c r="I81" s="1"/>
    </row>
    <row r="82" spans="1:9" ht="12.75">
      <c r="A82" s="30" t="s">
        <v>143</v>
      </c>
      <c r="B82" s="69" t="s">
        <v>87</v>
      </c>
      <c r="C82" s="66" t="s">
        <v>2</v>
      </c>
      <c r="D82" s="63">
        <v>900</v>
      </c>
      <c r="E82" s="63">
        <v>90095</v>
      </c>
      <c r="F82" s="7">
        <v>4210</v>
      </c>
      <c r="G82" s="50" t="s">
        <v>36</v>
      </c>
      <c r="H82" s="78">
        <v>1034</v>
      </c>
      <c r="I82" s="1"/>
    </row>
    <row r="83" spans="1:9" ht="12.75">
      <c r="A83" s="242" t="s">
        <v>29</v>
      </c>
      <c r="B83" s="243"/>
      <c r="C83" s="243"/>
      <c r="D83" s="243"/>
      <c r="E83" s="243"/>
      <c r="F83" s="243"/>
      <c r="G83" s="244"/>
      <c r="H83" s="56">
        <f>SUM(H80:H82)</f>
        <v>12034</v>
      </c>
      <c r="I83" s="35"/>
    </row>
    <row r="84" spans="1:9" ht="12.75">
      <c r="A84" s="194" t="s">
        <v>60</v>
      </c>
      <c r="B84" s="196"/>
      <c r="C84" s="28"/>
      <c r="D84" s="28"/>
      <c r="E84" s="28"/>
      <c r="F84" s="28"/>
      <c r="G84" s="23"/>
      <c r="H84" s="56">
        <f>SUM(H17,H24,H31,H38,H45,H53,H65,H78,H83)</f>
        <v>170968</v>
      </c>
      <c r="I84" s="16"/>
    </row>
  </sheetData>
  <sheetProtection/>
  <mergeCells count="99">
    <mergeCell ref="A6:H6"/>
    <mergeCell ref="E14:E15"/>
    <mergeCell ref="G14:G15"/>
    <mergeCell ref="B14:B15"/>
    <mergeCell ref="A11:A13"/>
    <mergeCell ref="B11:B13"/>
    <mergeCell ref="D11:D13"/>
    <mergeCell ref="C11:C13"/>
    <mergeCell ref="A31:G31"/>
    <mergeCell ref="D14:D15"/>
    <mergeCell ref="C14:C15"/>
    <mergeCell ref="A14:A15"/>
    <mergeCell ref="G11:G13"/>
    <mergeCell ref="B28:B30"/>
    <mergeCell ref="G1:H1"/>
    <mergeCell ref="G2:H2"/>
    <mergeCell ref="G3:H3"/>
    <mergeCell ref="G4:H4"/>
    <mergeCell ref="H59:H60"/>
    <mergeCell ref="E40:E43"/>
    <mergeCell ref="E11:E13"/>
    <mergeCell ref="G5:H5"/>
    <mergeCell ref="G55:G58"/>
    <mergeCell ref="A17:G17"/>
    <mergeCell ref="E72:E75"/>
    <mergeCell ref="D72:D75"/>
    <mergeCell ref="A38:G38"/>
    <mergeCell ref="G72:G75"/>
    <mergeCell ref="D67:D70"/>
    <mergeCell ref="G59:G60"/>
    <mergeCell ref="C61:C64"/>
    <mergeCell ref="B49:B50"/>
    <mergeCell ref="B51:B52"/>
    <mergeCell ref="D40:D43"/>
    <mergeCell ref="A84:B84"/>
    <mergeCell ref="A55:A58"/>
    <mergeCell ref="A78:G78"/>
    <mergeCell ref="A65:G65"/>
    <mergeCell ref="E61:E64"/>
    <mergeCell ref="B61:B64"/>
    <mergeCell ref="C59:C60"/>
    <mergeCell ref="D55:D58"/>
    <mergeCell ref="B67:B70"/>
    <mergeCell ref="A83:G83"/>
    <mergeCell ref="A34:A36"/>
    <mergeCell ref="D59:D60"/>
    <mergeCell ref="D51:D52"/>
    <mergeCell ref="A53:G53"/>
    <mergeCell ref="C34:C36"/>
    <mergeCell ref="A49:A50"/>
    <mergeCell ref="E34:E36"/>
    <mergeCell ref="D34:D36"/>
    <mergeCell ref="A22:A23"/>
    <mergeCell ref="A28:A30"/>
    <mergeCell ref="E29:E30"/>
    <mergeCell ref="D22:D23"/>
    <mergeCell ref="B22:B23"/>
    <mergeCell ref="G28:G30"/>
    <mergeCell ref="C28:C30"/>
    <mergeCell ref="D49:D50"/>
    <mergeCell ref="B34:B36"/>
    <mergeCell ref="B40:B43"/>
    <mergeCell ref="G49:G50"/>
    <mergeCell ref="A45:G45"/>
    <mergeCell ref="C22:C23"/>
    <mergeCell ref="A24:G24"/>
    <mergeCell ref="D29:D30"/>
    <mergeCell ref="G22:G23"/>
    <mergeCell ref="E22:E23"/>
    <mergeCell ref="G51:G52"/>
    <mergeCell ref="A67:A70"/>
    <mergeCell ref="A59:A60"/>
    <mergeCell ref="G67:G70"/>
    <mergeCell ref="E59:E60"/>
    <mergeCell ref="B59:B60"/>
    <mergeCell ref="E51:E52"/>
    <mergeCell ref="F59:F60"/>
    <mergeCell ref="E67:E70"/>
    <mergeCell ref="G61:G64"/>
    <mergeCell ref="E76:E77"/>
    <mergeCell ref="C49:C50"/>
    <mergeCell ref="C40:C43"/>
    <mergeCell ref="E49:E50"/>
    <mergeCell ref="E55:E58"/>
    <mergeCell ref="D61:D64"/>
    <mergeCell ref="C55:C58"/>
    <mergeCell ref="C67:C70"/>
    <mergeCell ref="D76:D77"/>
    <mergeCell ref="C51:C52"/>
    <mergeCell ref="A76:A77"/>
    <mergeCell ref="B76:B77"/>
    <mergeCell ref="C76:C77"/>
    <mergeCell ref="A40:A43"/>
    <mergeCell ref="B72:B75"/>
    <mergeCell ref="A72:A75"/>
    <mergeCell ref="C72:C75"/>
    <mergeCell ref="A51:A52"/>
    <mergeCell ref="B55:B58"/>
    <mergeCell ref="A61:A64"/>
  </mergeCells>
  <printOptions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Pocheć</cp:lastModifiedBy>
  <cp:lastPrinted>2013-04-23T12:14:39Z</cp:lastPrinted>
  <dcterms:created xsi:type="dcterms:W3CDTF">1998-12-09T13:02:10Z</dcterms:created>
  <dcterms:modified xsi:type="dcterms:W3CDTF">2013-05-23T08:16:48Z</dcterms:modified>
  <cp:category/>
  <cp:version/>
  <cp:contentType/>
  <cp:contentStatus/>
</cp:coreProperties>
</file>