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6"/>
  </bookViews>
  <sheets>
    <sheet name="ZAŁ 3  " sheetId="1" r:id="rId1"/>
    <sheet name="ZAŁ 9" sheetId="2" r:id="rId2"/>
    <sheet name="ZAŁ 5" sheetId="3" r:id="rId3"/>
    <sheet name="ZAŁ 10" sheetId="4" r:id="rId4"/>
    <sheet name="ZAŁ 4" sheetId="5" r:id="rId5"/>
    <sheet name="ZAŁ 6" sheetId="6" r:id="rId6"/>
    <sheet name="ZAŁ 8" sheetId="7" r:id="rId7"/>
    <sheet name="Arkusz1" sheetId="8" state="hidden" r:id="rId8"/>
  </sheets>
  <definedNames>
    <definedName name="_xlnm.Print_Titles" localSheetId="3">'ZAŁ 10'!$4:$8</definedName>
    <definedName name="_xlnm.Print_Titles" localSheetId="0">'ZAŁ 3  '!$2:$8</definedName>
    <definedName name="_xlnm.Print_Titles" localSheetId="2">'ZAŁ 5'!$5:$9</definedName>
    <definedName name="_xlnm.Print_Titles" localSheetId="6">'ZAŁ 8'!$3:$4</definedName>
    <definedName name="_xlnm.Print_Titles" localSheetId="1">'ZAŁ 9'!$2:$5</definedName>
  </definedNames>
  <calcPr fullCalcOnLoad="1"/>
</workbook>
</file>

<file path=xl/sharedStrings.xml><?xml version="1.0" encoding="utf-8"?>
<sst xmlns="http://schemas.openxmlformats.org/spreadsheetml/2006/main" count="507" uniqueCount="263">
  <si>
    <t>inwestycje i zakupy inwestycyjne</t>
  </si>
  <si>
    <t>wydatki na programy finansowane z udziałem środków, o których mowa w art. 5 ust. 1 pkt 2 i 3</t>
  </si>
  <si>
    <t>wynagrodzenia i składki od nich naliczane</t>
  </si>
  <si>
    <t xml:space="preserve">Kwota </t>
  </si>
  <si>
    <t>Dochody ogółem</t>
  </si>
  <si>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</si>
  <si>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</si>
  <si>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</si>
  <si>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</si>
  <si>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</si>
  <si>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</si>
  <si>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</si>
  <si>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</si>
  <si>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</si>
  <si>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</si>
  <si>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</si>
  <si>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</si>
  <si>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</si>
  <si>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</si>
  <si>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</si>
  <si>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</si>
  <si>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</si>
  <si>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</si>
  <si>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</si>
  <si>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</si>
  <si>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</si>
  <si>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</si>
  <si>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</si>
  <si>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</si>
  <si>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</si>
  <si>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</si>
  <si>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</si>
  <si>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</si>
  <si>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</si>
  <si>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</si>
  <si>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</si>
  <si>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</si>
  <si>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</si>
  <si>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</si>
  <si>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</si>
  <si>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bieżące</t>
  </si>
  <si>
    <t>2009-2012</t>
  </si>
  <si>
    <t>Projekt: "Budowa sieci kanalizacji sanitarnej z przykanalikami do granic nieruchomości wraz z przepompowniami ścieków i zasilaniem elektrycznym przepompowni w miejscowości Michałów"</t>
  </si>
  <si>
    <t>Szkoła Podstawowa w Grzybowej Górze</t>
  </si>
  <si>
    <t>A.</t>
  </si>
  <si>
    <t>B.</t>
  </si>
  <si>
    <t>C.</t>
  </si>
  <si>
    <t>D.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</si>
  <si>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</si>
  <si>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</si>
  <si>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</si>
  <si>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</si>
  <si>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</si>
  <si>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</si>
  <si>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</si>
  <si>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</si>
  <si>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</si>
  <si>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</si>
  <si>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</si>
  <si>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</si>
  <si>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</si>
  <si>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</si>
  <si>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</si>
  <si>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</si>
  <si>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</si>
  <si>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</si>
  <si>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</si>
  <si>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</si>
  <si>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</si>
  <si>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</si>
  <si>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</si>
  <si>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</si>
  <si>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</si>
  <si>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</si>
  <si>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</si>
  <si>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</si>
  <si>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</si>
  <si>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</si>
  <si>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</si>
  <si>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</si>
  <si>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</si>
  <si>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</si>
  <si>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</si>
  <si>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</si>
  <si>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</si>
  <si>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</si>
  <si>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</si>
  <si>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</si>
  <si>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</si>
  <si>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</si>
  <si>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</si>
  <si>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</si>
  <si>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</si>
  <si>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</si>
  <si>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</si>
  <si>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</si>
  <si>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</si>
  <si>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Nazwa zadania inwestycyjnego</t>
  </si>
  <si>
    <t>Działanie 7.1 Rozwój i upowszechnianie aktywnej integracji, Poddziałanie 7.1.1. Rozwój i upowszechnianie aktywnej integracji przez ośrodki pomocy społecznej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</si>
  <si>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</si>
  <si>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</si>
  <si>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</si>
  <si>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</si>
  <si>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</si>
  <si>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>w  złotych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</si>
  <si>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</si>
  <si>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</si>
  <si>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</si>
  <si>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</si>
  <si>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</si>
  <si>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</si>
  <si>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</si>
  <si>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wydatki związane z realizacją statutowych zadań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</si>
  <si>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</si>
  <si>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</si>
  <si>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</si>
  <si>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</si>
  <si>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</si>
  <si>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</si>
  <si>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w tym: kredyty i pożyczki zaciągane na wydatki refundowane ze środków UE</t>
  </si>
  <si>
    <t>Wydatki majątkowe:</t>
  </si>
  <si>
    <t>Wydatki bieżące:</t>
  </si>
  <si>
    <t>Ogółem wydatki</t>
  </si>
  <si>
    <t>Załącznik Nr 5</t>
  </si>
  <si>
    <t>Rady Gminy Skarżysko Kościelne</t>
  </si>
  <si>
    <t>2010-2012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</si>
  <si>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</si>
  <si>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</si>
  <si>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Projekt: "Baśniowy świat"</t>
  </si>
  <si>
    <t xml:space="preserve">Program:   Program Rozwoju Obszarów Wiejskich 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</si>
  <si>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</si>
  <si>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>Pielęgnacja terenów zielonych</t>
  </si>
  <si>
    <t>Wyposażenie domu spotkań wiejskich</t>
  </si>
  <si>
    <t>Podniesienie walorów estetycznych miejscowości poprzez utrzymanie miejsc zieleni i konserwację przystanków autobusowych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</si>
  <si>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</si>
  <si>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</si>
  <si>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</si>
  <si>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</si>
  <si>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</si>
  <si>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</si>
  <si>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 xml:space="preserve">Rozbudowa drogi gminnej w miejscowości Skarżysko Koscielne, ul. Olszynki </t>
  </si>
  <si>
    <t>Sołectwo: Lipowe Pole Plebańskie</t>
  </si>
  <si>
    <t>Paragraf</t>
  </si>
  <si>
    <t>Dotacja celowa z budżetu na finansowanie lub dofinansowanie zadań w zakresie opieki dzieci i młodzieży -organizowanie zajęć dla dzieci i młodzieży w czasie wolnym od nauki szkolnej</t>
  </si>
  <si>
    <t>Zmiana studium uwarunkowań i kierunków zagospodarowania przestrzennego gminy</t>
  </si>
  <si>
    <t xml:space="preserve">Wniesienie wkładów do  MPWiK Sp. z o.o w Skarżysku - Kamiennej na realizację zadania "Budowa i modernizacja  kanalizacji sanitarnej w Skarżysku- Kamiennej i Skarżysku Kościelnym" </t>
  </si>
  <si>
    <t xml:space="preserve"> "Przebudowa drogi powiatowej nr 34478 -  Sadek -Kierz Niedźwiedzi" </t>
  </si>
  <si>
    <t>"e-świętokrzyskie" Budowa Systemu informatyzacji Przestrzennej Województwa Świetokrzyskiego</t>
  </si>
  <si>
    <t>Dowóz uczniów do gimnazjum w Skarżysku Kościelnym</t>
  </si>
  <si>
    <t>Funkcjonowanie jednostek oświatowych</t>
  </si>
  <si>
    <t>Jednostki budżetowe oświaty</t>
  </si>
  <si>
    <t>Funkcjonowanie jednostki Urząd Gminy</t>
  </si>
  <si>
    <t>Funkcjonowanie GOPS</t>
  </si>
  <si>
    <t>Projekt POKL:"Od marginalizacji do aktywizacji - eliminowanie wykluczenia społecznego w Gminie Skarżysko Kościelne"</t>
  </si>
  <si>
    <t>Projekt RPO: "e-świętokrzyskie Budowa Systemu Informacji Przestrzennej Województwa Świętokrzyskiego"</t>
  </si>
  <si>
    <t>Projekt RPO: "e-świętokrzyskie Rozbudowa Infrastruktury Informatycznej JST"</t>
  </si>
  <si>
    <t>Kwota
2011 r.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</si>
  <si>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</si>
  <si>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</si>
  <si>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</si>
  <si>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Projekt: "e- świętokrzyskie Budowa Systemu Informacji Przestrzennej Województwa Świętokrzyskiego"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</si>
  <si>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</si>
  <si>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</si>
  <si>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</si>
  <si>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</si>
  <si>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</si>
  <si>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</si>
  <si>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</si>
  <si>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>II. Dochody i wydatki związane z realizacją zadań przejętych przez Gminę  do realizacji w drodze umowy lub porozumienia</t>
  </si>
  <si>
    <t>Zadania jednostek pomocniczych w ramach funduszu sołeckiego w 2012 roku</t>
  </si>
  <si>
    <t>Wykonanie i montaż tablicy upamiętniającej pomordowanych przez hitlerowców nauczycieli SP w Majkowie. Zorganizowanie okolicznościowej wystawy i akademii poświęcononej pomordowanym.</t>
  </si>
  <si>
    <t>Zakup ścianek informacyjno-wystawienniczych do ekspozycji wystaw i prezentacji organizowanych przez sołectwo</t>
  </si>
  <si>
    <t xml:space="preserve">Utrzymanie porządku w sołectwie </t>
  </si>
  <si>
    <t>Sołectwo: Skarżysko Kościelne I</t>
  </si>
  <si>
    <t>Działania kulturalno-oświatowe dla mieszkańców sołectwa</t>
  </si>
  <si>
    <t>Sołectwo: Skarżysko Kościelne II</t>
  </si>
  <si>
    <t xml:space="preserve">Utrzymanie porządku i czystości w sołectwie </t>
  </si>
  <si>
    <t>Utrzymanie i pielęgnacja boiska koło leśniczówki</t>
  </si>
  <si>
    <t>Brama wjazdowa i wybrukowanie wjazdu do szkoły</t>
  </si>
  <si>
    <t>Utrzymanie czystości w sołectwie oraz przystanków autobusowych</t>
  </si>
  <si>
    <t>Utrzymanie porządku w sołectwie</t>
  </si>
  <si>
    <t>Cząstkowa naprawa dróg gminnych</t>
  </si>
  <si>
    <t>Tablica pamiątkowa zamordowanych podczas II wojny światowej</t>
  </si>
  <si>
    <t xml:space="preserve">Wykonanie przepustu drogowego na drodze gminnej </t>
  </si>
  <si>
    <t>Zakup sprzętu do organizacji spotkań, zebrań oraz imprez intergacyjnych</t>
  </si>
  <si>
    <t xml:space="preserve">Organizacja aktywnego wypoczynku dla mieszkańców </t>
  </si>
  <si>
    <t xml:space="preserve">Szkoła Podstawowa w Majkowie </t>
  </si>
  <si>
    <t>Szkoła Podstawowa w Kierzu Niedźwiedzim</t>
  </si>
  <si>
    <t xml:space="preserve">Dotacja celowa z budżetu na finansowanie lub dofinansowanie zadań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  ... 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</si>
  <si>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sportowe.</t>
  </si>
  <si>
    <t xml:space="preserve">Parafia Rzymsko-Katolickiej  p.w. Św.  Trójcy w Skarżysku Kościelnym </t>
  </si>
  <si>
    <t>Dotacje celowe  w 2012 r.</t>
  </si>
  <si>
    <t>Przychody i rozchody budżetu w 2012 r.</t>
  </si>
  <si>
    <t>Zadania inwestycyjne roczne w 2012 r.</t>
  </si>
  <si>
    <t>Dochody i wydatki związane z realizacją zadań realizowanych na podstawie porozumień (umów) między jednostkami samorządu terytorialnego w 2012 r.</t>
  </si>
  <si>
    <t>Wydatki na programy i projekty realizowane ze środków pochodzących z budżetu Unii Europejskiej oraz innych źródeł zagranicznych, niepodlegających zwrotowi na 2012 rok</t>
  </si>
  <si>
    <t>Wydatki w roku budżetowym 2012</t>
  </si>
  <si>
    <t>Szkoła Podstawowa w Lipowym Polu</t>
  </si>
  <si>
    <t>Wykonanie poręczy przy kładce pieszej na rzece Żarnówka łączacej ulicę Staffa z ulicą Żeromskiego</t>
  </si>
  <si>
    <t xml:space="preserve">Zakup wyposażenia do Szkoły Podstawowej w Majkowie </t>
  </si>
  <si>
    <t>Integracja mieszkańców</t>
  </si>
  <si>
    <t>Integracja mieszkańców sołectwa</t>
  </si>
  <si>
    <t>Przygotowanie miejsca do organizacji spotkań mieszkańców oraz wyposażenia świetlicy</t>
  </si>
  <si>
    <t>Doposażenie Szkoły Podstawowej w Majkowie</t>
  </si>
  <si>
    <t>Szkoła Podstawowa w Majkowie</t>
  </si>
  <si>
    <t>Zakup namiotu rozkładanego w celu organizacji spotkań integracyjnych dla mieszkańców</t>
  </si>
  <si>
    <t xml:space="preserve">Wykonanie zadaszenia sceny na placu szkolnym </t>
  </si>
  <si>
    <t>Wykonanie i zamontowanie tablicy informacyjnej z opisem historycznym miejscowości</t>
  </si>
  <si>
    <t>Zakup wyposażenia do Centrum Kulturalno-Oświatowego i Sportowego</t>
  </si>
  <si>
    <t>rok budżetowy 2012 (7+8+10+11)</t>
  </si>
  <si>
    <t>kredyty i pożyczki podlegające zwrotowi ze środków art.. 5ust. 1 pkt 2 u.f.p.</t>
  </si>
  <si>
    <t>rok budżetowy 2012 (6+7+9+10)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</si>
  <si>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</si>
  <si>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</si>
  <si>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</si>
  <si>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</si>
  <si>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</si>
  <si>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</si>
  <si>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</si>
  <si>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Papiery wartościowe (obligacje) których zbywalność jest ograniczona, zaciągane w związku z umową zawartą z podmiotem dysponującym środkami pochodz                       acymi z budżetu U.E.</t>
  </si>
  <si>
    <t>II.</t>
  </si>
  <si>
    <t>Nadwyżka  z lat ubiegłych</t>
  </si>
  <si>
    <t>III.</t>
  </si>
  <si>
    <t>Wolne środki art.. 217 ust. 2 pkt. 6 u.f.p.</t>
  </si>
  <si>
    <t>§ 950</t>
  </si>
  <si>
    <t>Spłata pożyczek udzielonych</t>
  </si>
  <si>
    <t>§ 941-44</t>
  </si>
  <si>
    <t>IV.</t>
  </si>
  <si>
    <t>V.</t>
  </si>
  <si>
    <t>VI.</t>
  </si>
  <si>
    <t>Przelewy na rachunki lokat</t>
  </si>
  <si>
    <t>2.2</t>
  </si>
  <si>
    <t>2.3</t>
  </si>
  <si>
    <t>Wykup obligacji komunalnych, których zbywalność jest ograniczona</t>
  </si>
  <si>
    <t>Przebudowa oświetlenia ulicznego</t>
  </si>
  <si>
    <t>Organizacja imprez integracyjnych dla społeczności lokalnej</t>
  </si>
  <si>
    <t xml:space="preserve">Rozbudowa drogi gminnej w miejscowości Skarżysko Koscielne, ul. Polna </t>
  </si>
  <si>
    <t>Dotacja celowa z budżetu na finansowanie lub dofinansowanie prac remontowych i konserwatorskich obiektów zabytkowych przekazane jednostkom nie zaliczanym do sektora finansów publicznych, na  prace konserwatorsko – restauratorskie wnętrza świątyni w zakresie prac renowacyjnych Kaplicy Aniołów Stróżów kościoła parafialnego w Skarżysku Kościelnym wpisanym  do rejestru zabytków</t>
  </si>
  <si>
    <t>Odłów i transport bezpańskich psów i kotów</t>
  </si>
  <si>
    <t>Oświetlenie uliczne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</si>
  <si>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</si>
  <si>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</si>
  <si>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</si>
  <si>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Wykup papierów wartościowych dopuszczonych do obrotu zorganizowanego, czyli takie, dla których istnieje płynny rynek wtórny</t>
  </si>
  <si>
    <t>Limity wydatków na wieloletnie przedsięwzięcia majątkowe planowane do poniesienia  w  2012 roku</t>
  </si>
  <si>
    <t>Dotacja podmiotowa dla SPZOZ na realizację programu "Zapobieganie chorobom zakaźnym- darmowe szczepienia ochronne u pacjentów SPZOZ powyżej 60 roku życia przeciwko grypie, u dzieci w wieku szkolnym przeciwko meningokokom"</t>
  </si>
  <si>
    <t>Budowa sieci kanalizacji sanitarnej z przykanalikami do granic nieruchomości wraz z przepompowniami ścieków  i zasilaniem elektrycznym przepompowni w miejscowości Skarżysko Kościelne i Grzybowa Góra</t>
  </si>
  <si>
    <t>Budowa sieci kanalizacji sanitarnej z przykanalikami do granic nieruchomości wraz z przepompowniami ścieków  i zasilaniem elektrycznym przepompowni w miejscowości Majków, ul Św. Anny</t>
  </si>
  <si>
    <t>Budowa sieci kanalizacji sanitarnej z przykanalikami do granic nieruchomości  wraz z przepompowniami ścieków  i zasilaniem elektrycznym przepompowni w miejscowości Michałów</t>
  </si>
  <si>
    <t>majątkowe</t>
  </si>
  <si>
    <t>Zakup atlasu i ławki do ćwiczeń - w ramach funduszu sołeckiego na zadanie "Przystosowanie i wyposażenie pomieszczeń miejscowej szkoły dla potrzeb spotkań mieszkańców sołectwa"</t>
  </si>
  <si>
    <t>Przystosowanie i wyposażenie pomieszczeń miejscowej szkoły dla potrzeb spotkań mieszkańców solectwa</t>
  </si>
  <si>
    <t>Zagospodarowanie oczka wodnego</t>
  </si>
  <si>
    <t>na lata 2007-2013</t>
  </si>
  <si>
    <t>Działanie 313,322,323 "Odnowa i rozwój wsi"</t>
  </si>
  <si>
    <t>Projekt: Nad Żarnówką  budowa i przystosowanie infrastruktury na potrzeby agroturystyki w Michałowie, gm. Skarżysko Kościelne Michałów</t>
  </si>
  <si>
    <t>Działanie 321:Podstawowe usługi dla gospodarki i ludności wiejskiej</t>
  </si>
  <si>
    <t>Oś 3 Jakość życia na obszarach wiejskich i różnicowanie gospodarki wiejskiej</t>
  </si>
  <si>
    <t>z dnia 28 lutego 2012r.</t>
  </si>
  <si>
    <t>Projekt PROW:"Nad Żarnówką" budowa i przystosowanie infrastruktury na potrzeby agroturystyki w  Michałowie, gm. Skarżysko Kościelne, pow. skarżyski</t>
  </si>
  <si>
    <t>do Uchwały Nr XVII/99/2012</t>
  </si>
  <si>
    <t>Załącznik Nr 9
do Uchwały Nr XVII/99/2012
Rady Gminy Skarżysko Kościelne 
z dnia 28 lutego 2012r.</t>
  </si>
  <si>
    <t>Załącznik nr 10 
do Uchwały Nr XVII/99/2012
Rady Gminy Skarżysko Kościelne
z dnia 28 lutego 2012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</si>
</sst>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4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6"/>
      <name val="Times New Roman CE"/>
      <family val="1"/>
    </font>
    <font>
      <sz val="9"/>
      <name val="Arial"/>
      <family val="2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14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14" xfId="0" applyFont="1" applyBorder="1" applyAlignment="1" quotePrefix="1">
      <alignment/>
    </xf>
    <xf numFmtId="0" fontId="11" fillId="0" borderId="14" xfId="0" applyFont="1" applyBorder="1" applyAlignment="1" quotePrefix="1">
      <alignment wrapText="1"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8" fillId="0" borderId="0" xfId="0" applyNumberFormat="1" applyFont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32" fillId="0" borderId="12" xfId="0" applyNumberFormat="1" applyFont="1" applyBorder="1" applyAlignment="1">
      <alignment/>
    </xf>
    <xf numFmtId="0" fontId="32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40" fillId="0" borderId="15" xfId="0" applyFont="1" applyBorder="1" applyAlignment="1">
      <alignment horizontal="center" vertical="center" wrapText="1"/>
    </xf>
    <xf numFmtId="0" fontId="35" fillId="0" borderId="18" xfId="0" applyFont="1" applyBorder="1" applyAlignment="1">
      <alignment vertical="top" wrapText="1"/>
    </xf>
    <xf numFmtId="0" fontId="35" fillId="0" borderId="18" xfId="0" applyFont="1" applyBorder="1" applyAlignment="1">
      <alignment/>
    </xf>
    <xf numFmtId="0" fontId="14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1" fillId="0" borderId="14" xfId="0" applyFont="1" applyBorder="1" applyAlignment="1">
      <alignment wrapText="1"/>
    </xf>
    <xf numFmtId="0" fontId="32" fillId="0" borderId="12" xfId="0" applyFont="1" applyBorder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/>
    </xf>
    <xf numFmtId="0" fontId="42" fillId="0" borderId="12" xfId="0" applyNumberFormat="1" applyFont="1" applyBorder="1" applyAlignment="1">
      <alignment horizontal="center" vertical="center" wrapText="1"/>
    </xf>
    <xf numFmtId="169" fontId="8" fillId="0" borderId="12" xfId="0" applyNumberFormat="1" applyFont="1" applyBorder="1" applyAlignment="1">
      <alignment/>
    </xf>
    <xf numFmtId="168" fontId="8" fillId="0" borderId="12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8" fillId="0" borderId="21" xfId="0" applyFont="1" applyBorder="1" applyAlignment="1">
      <alignment/>
    </xf>
    <xf numFmtId="0" fontId="14" fillId="0" borderId="22" xfId="0" applyFont="1" applyBorder="1" applyAlignment="1">
      <alignment horizontal="right" vertical="center" wrapText="1"/>
    </xf>
    <xf numFmtId="3" fontId="35" fillId="0" borderId="23" xfId="0" applyNumberFormat="1" applyFont="1" applyBorder="1" applyAlignment="1">
      <alignment horizontal="right" vertical="center" wrapText="1"/>
    </xf>
    <xf numFmtId="0" fontId="33" fillId="0" borderId="24" xfId="0" applyFont="1" applyBorder="1" applyAlignment="1">
      <alignment horizontal="right" vertical="center" wrapText="1"/>
    </xf>
    <xf numFmtId="3" fontId="33" fillId="0" borderId="10" xfId="0" applyNumberFormat="1" applyFont="1" applyBorder="1" applyAlignment="1">
      <alignment horizontal="right" vertical="center" wrapText="1"/>
    </xf>
    <xf numFmtId="3" fontId="35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 wrapText="1"/>
    </xf>
    <xf numFmtId="3" fontId="35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4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0" fontId="9" fillId="0" borderId="12" xfId="0" applyFont="1" applyBorder="1" applyAlignment="1">
      <alignment wrapText="1"/>
    </xf>
    <xf numFmtId="3" fontId="37" fillId="0" borderId="10" xfId="0" applyNumberFormat="1" applyFont="1" applyBorder="1" applyAlignment="1">
      <alignment vertical="center" wrapText="1"/>
    </xf>
    <xf numFmtId="169" fontId="13" fillId="0" borderId="10" xfId="0" applyNumberFormat="1" applyFont="1" applyBorder="1" applyAlignment="1">
      <alignment vertical="center"/>
    </xf>
    <xf numFmtId="168" fontId="13" fillId="0" borderId="10" xfId="0" applyNumberFormat="1" applyFont="1" applyBorder="1" applyAlignment="1">
      <alignment vertical="center"/>
    </xf>
    <xf numFmtId="0" fontId="8" fillId="0" borderId="22" xfId="0" applyFont="1" applyBorder="1" applyAlignment="1">
      <alignment/>
    </xf>
    <xf numFmtId="3" fontId="35" fillId="0" borderId="18" xfId="0" applyNumberFormat="1" applyFont="1" applyBorder="1" applyAlignment="1">
      <alignment vertical="top" wrapText="1"/>
    </xf>
    <xf numFmtId="4" fontId="13" fillId="0" borderId="0" xfId="0" applyNumberFormat="1" applyFont="1" applyAlignment="1">
      <alignment horizontal="center" vertical="center" wrapText="1"/>
    </xf>
    <xf numFmtId="4" fontId="44" fillId="0" borderId="10" xfId="0" applyNumberFormat="1" applyFont="1" applyBorder="1" applyAlignment="1">
      <alignment vertical="center"/>
    </xf>
    <xf numFmtId="4" fontId="14" fillId="0" borderId="15" xfId="0" applyNumberFormat="1" applyFont="1" applyBorder="1" applyAlignment="1">
      <alignment vertical="center"/>
    </xf>
    <xf numFmtId="4" fontId="44" fillId="0" borderId="1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44" fillId="0" borderId="10" xfId="0" applyNumberFormat="1" applyFont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1" fontId="4" fillId="0" borderId="24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vertical="top" wrapText="1"/>
    </xf>
    <xf numFmtId="1" fontId="4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" fontId="13" fillId="0" borderId="2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/>
    </xf>
    <xf numFmtId="0" fontId="38" fillId="0" borderId="24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4" fontId="4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12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right" vertical="center" wrapText="1"/>
    </xf>
    <xf numFmtId="3" fontId="45" fillId="0" borderId="10" xfId="0" applyNumberFormat="1" applyFont="1" applyBorder="1" applyAlignment="1">
      <alignment horizontal="right" vertical="center" wrapText="1"/>
    </xf>
    <xf numFmtId="3" fontId="45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/>
    </xf>
    <xf numFmtId="3" fontId="0" fillId="0" borderId="10" xfId="0" applyNumberFormat="1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44" fillId="0" borderId="10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vertical="top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0" fontId="11" fillId="0" borderId="14" xfId="0" applyFont="1" applyFill="1" applyBorder="1" applyAlignment="1" quotePrefix="1">
      <alignment/>
    </xf>
    <xf numFmtId="0" fontId="11" fillId="0" borderId="14" xfId="0" applyFont="1" applyFill="1" applyBorder="1" applyAlignment="1" quotePrefix="1">
      <alignment wrapText="1"/>
    </xf>
    <xf numFmtId="0" fontId="11" fillId="0" borderId="14" xfId="0" applyFont="1" applyFill="1" applyBorder="1" applyAlignment="1">
      <alignment wrapText="1"/>
    </xf>
    <xf numFmtId="0" fontId="8" fillId="0" borderId="14" xfId="0" applyFont="1" applyFill="1" applyBorder="1" applyAlignment="1" quotePrefix="1">
      <alignment/>
    </xf>
    <xf numFmtId="0" fontId="8" fillId="0" borderId="21" xfId="0" applyFont="1" applyFill="1" applyBorder="1" applyAlignment="1">
      <alignment/>
    </xf>
    <xf numFmtId="0" fontId="8" fillId="0" borderId="14" xfId="0" applyFont="1" applyFill="1" applyBorder="1" applyAlignment="1" quotePrefix="1">
      <alignment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11" fillId="0" borderId="15" xfId="0" applyFont="1" applyBorder="1" applyAlignment="1">
      <alignment wrapText="1"/>
    </xf>
    <xf numFmtId="4" fontId="32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Fill="1" applyBorder="1" applyAlignment="1">
      <alignment wrapText="1"/>
    </xf>
    <xf numFmtId="0" fontId="11" fillId="0" borderId="21" xfId="0" applyFont="1" applyBorder="1" applyAlignment="1">
      <alignment wrapText="1"/>
    </xf>
    <xf numFmtId="0" fontId="8" fillId="0" borderId="21" xfId="0" applyFont="1" applyFill="1" applyBorder="1" applyAlignment="1" quotePrefix="1">
      <alignment/>
    </xf>
    <xf numFmtId="0" fontId="8" fillId="0" borderId="21" xfId="0" applyFont="1" applyFill="1" applyBorder="1" applyAlignment="1" quotePrefix="1">
      <alignment wrapText="1"/>
    </xf>
    <xf numFmtId="4" fontId="8" fillId="0" borderId="21" xfId="0" applyNumberFormat="1" applyFont="1" applyFill="1" applyBorder="1" applyAlignment="1">
      <alignment/>
    </xf>
    <xf numFmtId="4" fontId="8" fillId="0" borderId="21" xfId="0" applyNumberFormat="1" applyFont="1" applyBorder="1" applyAlignment="1">
      <alignment/>
    </xf>
    <xf numFmtId="169" fontId="13" fillId="0" borderId="12" xfId="0" applyNumberFormat="1" applyFont="1" applyBorder="1" applyAlignment="1">
      <alignment horizontal="center" vertical="center"/>
    </xf>
    <xf numFmtId="168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3" fontId="37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4" fontId="44" fillId="0" borderId="12" xfId="0" applyNumberFormat="1" applyFont="1" applyBorder="1" applyAlignment="1">
      <alignment vertical="center"/>
    </xf>
    <xf numFmtId="4" fontId="44" fillId="0" borderId="14" xfId="0" applyNumberFormat="1" applyFont="1" applyBorder="1" applyAlignment="1">
      <alignment vertical="center"/>
    </xf>
    <xf numFmtId="4" fontId="44" fillId="0" borderId="15" xfId="0" applyNumberFormat="1" applyFont="1" applyBorder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69" fontId="13" fillId="0" borderId="12" xfId="0" applyNumberFormat="1" applyFont="1" applyBorder="1" applyAlignment="1">
      <alignment horizontal="center" vertical="center"/>
    </xf>
    <xf numFmtId="169" fontId="13" fillId="0" borderId="14" xfId="0" applyNumberFormat="1" applyFont="1" applyBorder="1" applyAlignment="1">
      <alignment horizontal="center" vertical="center"/>
    </xf>
    <xf numFmtId="169" fontId="13" fillId="0" borderId="15" xfId="0" applyNumberFormat="1" applyFont="1" applyBorder="1" applyAlignment="1">
      <alignment horizontal="center" vertical="center"/>
    </xf>
    <xf numFmtId="168" fontId="13" fillId="0" borderId="27" xfId="0" applyNumberFormat="1" applyFont="1" applyBorder="1" applyAlignment="1">
      <alignment vertical="center"/>
    </xf>
    <xf numFmtId="168" fontId="13" fillId="0" borderId="22" xfId="0" applyNumberFormat="1" applyFont="1" applyBorder="1" applyAlignment="1">
      <alignment vertical="center"/>
    </xf>
    <xf numFmtId="168" fontId="13" fillId="0" borderId="16" xfId="0" applyNumberFormat="1" applyFont="1" applyBorder="1" applyAlignment="1">
      <alignment vertical="center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33" fillId="0" borderId="17" xfId="0" applyFont="1" applyBorder="1" applyAlignment="1">
      <alignment horizontal="center" vertical="center"/>
    </xf>
    <xf numFmtId="0" fontId="33" fillId="0" borderId="26" xfId="0" applyFont="1" applyBorder="1" applyAlignment="1">
      <alignment/>
    </xf>
    <xf numFmtId="0" fontId="33" fillId="0" borderId="24" xfId="0" applyFont="1" applyBorder="1" applyAlignment="1">
      <alignment/>
    </xf>
    <xf numFmtId="168" fontId="13" fillId="0" borderId="12" xfId="0" applyNumberFormat="1" applyFont="1" applyBorder="1" applyAlignment="1">
      <alignment horizontal="center" vertical="center"/>
    </xf>
    <xf numFmtId="168" fontId="13" fillId="0" borderId="14" xfId="0" applyNumberFormat="1" applyFont="1" applyBorder="1" applyAlignment="1">
      <alignment horizontal="center" vertical="center"/>
    </xf>
    <xf numFmtId="168" fontId="13" fillId="0" borderId="1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0" fontId="12" fillId="0" borderId="0" xfId="0" applyFont="1" applyAlignment="1">
      <alignment horizontal="left"/>
    </xf>
    <xf numFmtId="0" fontId="8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7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C1">
      <selection activeCell="C49" sqref="C49"/>
    </sheetView>
  </sheetViews>
  <sheetFormatPr defaultColWidth="9.00390625" defaultRowHeight="12.75"/>
  <cols>
    <col min="1" max="1" width="5.625" style="28" customWidth="1"/>
    <col min="2" max="2" width="4.875" style="28" bestFit="1" customWidth="1"/>
    <col min="3" max="3" width="6.25390625" style="28" bestFit="1" customWidth="1"/>
    <col min="4" max="4" width="21.375" style="28" customWidth="1"/>
    <col min="5" max="5" width="10.625" style="122" customWidth="1"/>
    <col min="6" max="6" width="11.25390625" style="122" customWidth="1"/>
    <col min="7" max="7" width="10.125" style="122" customWidth="1"/>
    <col min="8" max="8" width="9.875" style="122" customWidth="1"/>
    <col min="9" max="9" width="12.625" style="122" customWidth="1"/>
    <col min="10" max="10" width="2.875" style="28" customWidth="1"/>
    <col min="11" max="11" width="11.00390625" style="122" customWidth="1"/>
    <col min="12" max="12" width="12.875" style="122" customWidth="1"/>
    <col min="13" max="13" width="15.25390625" style="28" customWidth="1"/>
    <col min="14" max="16384" width="9.125" style="28" customWidth="1"/>
  </cols>
  <sheetData>
    <row r="1" spans="1:13" ht="25.5" customHeight="1">
      <c r="A1" s="217" t="s">
        <v>244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29.25" customHeight="1">
      <c r="A2" s="27"/>
      <c r="B2" s="27"/>
      <c r="C2" s="27"/>
      <c r="D2" s="27"/>
      <c r="E2" s="118"/>
      <c r="F2" s="118"/>
      <c r="G2" s="118"/>
      <c r="H2" s="118"/>
      <c r="I2" s="118"/>
      <c r="J2" s="27"/>
      <c r="K2" s="118"/>
      <c r="L2" s="118"/>
      <c r="M2" s="4" t="s">
        <v>70</v>
      </c>
    </row>
    <row r="3" spans="1:13" s="137" customFormat="1" ht="19.5" customHeight="1">
      <c r="A3" s="218" t="s">
        <v>80</v>
      </c>
      <c r="B3" s="218" t="s">
        <v>49</v>
      </c>
      <c r="C3" s="218" t="s">
        <v>69</v>
      </c>
      <c r="D3" s="219" t="s">
        <v>103</v>
      </c>
      <c r="E3" s="220" t="s">
        <v>81</v>
      </c>
      <c r="F3" s="221" t="s">
        <v>86</v>
      </c>
      <c r="G3" s="221"/>
      <c r="H3" s="221"/>
      <c r="I3" s="221"/>
      <c r="J3" s="221"/>
      <c r="K3" s="221"/>
      <c r="L3" s="221"/>
      <c r="M3" s="219" t="s">
        <v>84</v>
      </c>
    </row>
    <row r="4" spans="1:13" s="137" customFormat="1" ht="14.25" customHeight="1">
      <c r="A4" s="218"/>
      <c r="B4" s="218"/>
      <c r="C4" s="218"/>
      <c r="D4" s="219"/>
      <c r="E4" s="220"/>
      <c r="F4" s="222" t="s">
        <v>209</v>
      </c>
      <c r="G4" s="219" t="s">
        <v>57</v>
      </c>
      <c r="H4" s="219"/>
      <c r="I4" s="219"/>
      <c r="J4" s="219"/>
      <c r="K4" s="219"/>
      <c r="L4" s="219"/>
      <c r="M4" s="219"/>
    </row>
    <row r="5" spans="1:13" s="137" customFormat="1" ht="19.5" customHeight="1">
      <c r="A5" s="218"/>
      <c r="B5" s="218"/>
      <c r="C5" s="218"/>
      <c r="D5" s="219"/>
      <c r="E5" s="220"/>
      <c r="F5" s="222"/>
      <c r="G5" s="220" t="s">
        <v>93</v>
      </c>
      <c r="H5" s="220" t="s">
        <v>88</v>
      </c>
      <c r="I5" s="138" t="s">
        <v>53</v>
      </c>
      <c r="J5" s="223" t="s">
        <v>94</v>
      </c>
      <c r="K5" s="224"/>
      <c r="L5" s="220" t="s">
        <v>89</v>
      </c>
      <c r="M5" s="219"/>
    </row>
    <row r="6" spans="1:13" s="137" customFormat="1" ht="78" customHeight="1">
      <c r="A6" s="218"/>
      <c r="B6" s="218"/>
      <c r="C6" s="218"/>
      <c r="D6" s="219"/>
      <c r="E6" s="220"/>
      <c r="F6" s="222"/>
      <c r="G6" s="220"/>
      <c r="H6" s="220"/>
      <c r="I6" s="229" t="s">
        <v>210</v>
      </c>
      <c r="J6" s="225"/>
      <c r="K6" s="226"/>
      <c r="L6" s="220"/>
      <c r="M6" s="219"/>
    </row>
    <row r="7" spans="1:13" s="29" customFormat="1" ht="3" customHeight="1" hidden="1">
      <c r="A7" s="218"/>
      <c r="B7" s="218"/>
      <c r="C7" s="218"/>
      <c r="D7" s="219"/>
      <c r="E7" s="220"/>
      <c r="F7" s="222"/>
      <c r="G7" s="220"/>
      <c r="H7" s="220"/>
      <c r="I7" s="230"/>
      <c r="J7" s="227"/>
      <c r="K7" s="228"/>
      <c r="L7" s="220"/>
      <c r="M7" s="219"/>
    </row>
    <row r="8" spans="1:13" ht="9" customHeight="1">
      <c r="A8" s="30">
        <v>1</v>
      </c>
      <c r="B8" s="30">
        <v>2</v>
      </c>
      <c r="C8" s="30">
        <v>3</v>
      </c>
      <c r="D8" s="30">
        <v>4</v>
      </c>
      <c r="E8" s="124">
        <v>5</v>
      </c>
      <c r="F8" s="124">
        <v>6</v>
      </c>
      <c r="G8" s="124">
        <v>7</v>
      </c>
      <c r="H8" s="124">
        <v>8</v>
      </c>
      <c r="I8" s="125">
        <v>9</v>
      </c>
      <c r="J8" s="233">
        <v>10</v>
      </c>
      <c r="K8" s="234"/>
      <c r="L8" s="124">
        <v>11</v>
      </c>
      <c r="M8" s="124">
        <v>12</v>
      </c>
    </row>
    <row r="9" spans="1:13" ht="18" customHeight="1" hidden="1">
      <c r="A9" s="235" t="s">
        <v>164</v>
      </c>
      <c r="B9" s="236"/>
      <c r="C9" s="236"/>
      <c r="D9" s="237"/>
      <c r="E9" s="124"/>
      <c r="F9" s="124"/>
      <c r="G9" s="124"/>
      <c r="H9" s="124"/>
      <c r="I9" s="125"/>
      <c r="J9" s="125"/>
      <c r="K9" s="133"/>
      <c r="L9" s="124"/>
      <c r="M9" s="135"/>
    </row>
    <row r="10" spans="1:13" s="108" customFormat="1" ht="87" customHeight="1">
      <c r="A10" s="204">
        <v>1</v>
      </c>
      <c r="B10" s="202">
        <v>10</v>
      </c>
      <c r="C10" s="203">
        <v>1010</v>
      </c>
      <c r="D10" s="205" t="s">
        <v>248</v>
      </c>
      <c r="E10" s="119">
        <v>3343991</v>
      </c>
      <c r="F10" s="119">
        <v>1872573.22</v>
      </c>
      <c r="G10" s="119">
        <v>180379.97</v>
      </c>
      <c r="H10" s="119">
        <v>609036.25</v>
      </c>
      <c r="I10" s="119">
        <v>0</v>
      </c>
      <c r="J10" s="106" t="s">
        <v>85</v>
      </c>
      <c r="K10" s="119">
        <v>0</v>
      </c>
      <c r="L10" s="119">
        <v>1083157</v>
      </c>
      <c r="M10" s="131" t="s">
        <v>6</v>
      </c>
    </row>
    <row r="11" spans="1:13" s="108" customFormat="1" ht="13.5" customHeight="1">
      <c r="A11" s="250">
        <v>2</v>
      </c>
      <c r="B11" s="241">
        <v>10</v>
      </c>
      <c r="C11" s="257">
        <v>1010</v>
      </c>
      <c r="D11" s="247" t="s">
        <v>246</v>
      </c>
      <c r="E11" s="214">
        <v>3545000</v>
      </c>
      <c r="F11" s="214">
        <v>40000</v>
      </c>
      <c r="G11" s="214">
        <v>0</v>
      </c>
      <c r="H11" s="214">
        <v>40000</v>
      </c>
      <c r="I11" s="214">
        <v>0</v>
      </c>
      <c r="J11" s="106" t="s">
        <v>44</v>
      </c>
      <c r="K11" s="123">
        <v>0</v>
      </c>
      <c r="L11" s="214">
        <v>0</v>
      </c>
      <c r="M11" s="231" t="s">
        <v>6</v>
      </c>
    </row>
    <row r="12" spans="1:13" s="108" customFormat="1" ht="9.75" customHeight="1">
      <c r="A12" s="251"/>
      <c r="B12" s="242"/>
      <c r="C12" s="258"/>
      <c r="D12" s="248"/>
      <c r="E12" s="215"/>
      <c r="F12" s="215"/>
      <c r="G12" s="215"/>
      <c r="H12" s="215"/>
      <c r="I12" s="215"/>
      <c r="J12" s="106" t="s">
        <v>45</v>
      </c>
      <c r="K12" s="123"/>
      <c r="L12" s="215"/>
      <c r="M12" s="232"/>
    </row>
    <row r="13" spans="1:13" s="108" customFormat="1" ht="9" customHeight="1">
      <c r="A13" s="251"/>
      <c r="B13" s="242"/>
      <c r="C13" s="258"/>
      <c r="D13" s="248"/>
      <c r="E13" s="215"/>
      <c r="F13" s="215"/>
      <c r="G13" s="215"/>
      <c r="H13" s="215"/>
      <c r="I13" s="215"/>
      <c r="J13" s="106" t="s">
        <v>46</v>
      </c>
      <c r="K13" s="123"/>
      <c r="L13" s="215"/>
      <c r="M13" s="232"/>
    </row>
    <row r="14" spans="1:13" s="108" customFormat="1" ht="66" customHeight="1">
      <c r="A14" s="252"/>
      <c r="B14" s="242"/>
      <c r="C14" s="259"/>
      <c r="D14" s="249"/>
      <c r="E14" s="216"/>
      <c r="F14" s="216"/>
      <c r="G14" s="216"/>
      <c r="H14" s="216"/>
      <c r="I14" s="216"/>
      <c r="J14" s="106" t="s">
        <v>47</v>
      </c>
      <c r="K14" s="123"/>
      <c r="L14" s="216"/>
      <c r="M14" s="232"/>
    </row>
    <row r="15" spans="1:13" s="108" customFormat="1" ht="13.5" customHeight="1">
      <c r="A15" s="238">
        <v>3</v>
      </c>
      <c r="B15" s="241">
        <v>10</v>
      </c>
      <c r="C15" s="244">
        <v>1010</v>
      </c>
      <c r="D15" s="247" t="s">
        <v>247</v>
      </c>
      <c r="E15" s="214">
        <v>2000000</v>
      </c>
      <c r="F15" s="214">
        <v>60000</v>
      </c>
      <c r="G15" s="214">
        <v>0</v>
      </c>
      <c r="H15" s="214">
        <v>60000</v>
      </c>
      <c r="I15" s="214">
        <v>0</v>
      </c>
      <c r="J15" s="106" t="s">
        <v>44</v>
      </c>
      <c r="K15" s="123">
        <v>0</v>
      </c>
      <c r="L15" s="214">
        <v>0</v>
      </c>
      <c r="M15" s="231" t="s">
        <v>6</v>
      </c>
    </row>
    <row r="16" spans="1:13" s="108" customFormat="1" ht="9.75" customHeight="1">
      <c r="A16" s="239"/>
      <c r="B16" s="242"/>
      <c r="C16" s="245"/>
      <c r="D16" s="248"/>
      <c r="E16" s="215"/>
      <c r="F16" s="215"/>
      <c r="G16" s="215"/>
      <c r="H16" s="215"/>
      <c r="I16" s="215"/>
      <c r="J16" s="106" t="s">
        <v>45</v>
      </c>
      <c r="K16" s="123"/>
      <c r="L16" s="215"/>
      <c r="M16" s="232"/>
    </row>
    <row r="17" spans="1:13" s="108" customFormat="1" ht="9" customHeight="1">
      <c r="A17" s="239"/>
      <c r="B17" s="242"/>
      <c r="C17" s="245"/>
      <c r="D17" s="248"/>
      <c r="E17" s="215"/>
      <c r="F17" s="215"/>
      <c r="G17" s="215"/>
      <c r="H17" s="215"/>
      <c r="I17" s="215"/>
      <c r="J17" s="106" t="s">
        <v>46</v>
      </c>
      <c r="K17" s="123"/>
      <c r="L17" s="215"/>
      <c r="M17" s="232"/>
    </row>
    <row r="18" spans="1:13" s="108" customFormat="1" ht="66" customHeight="1">
      <c r="A18" s="240"/>
      <c r="B18" s="243"/>
      <c r="C18" s="246"/>
      <c r="D18" s="249"/>
      <c r="E18" s="216"/>
      <c r="F18" s="216"/>
      <c r="G18" s="216"/>
      <c r="H18" s="216"/>
      <c r="I18" s="216"/>
      <c r="J18" s="106" t="s">
        <v>47</v>
      </c>
      <c r="K18" s="123"/>
      <c r="L18" s="216"/>
      <c r="M18" s="232"/>
    </row>
    <row r="19" spans="1:13" s="108" customFormat="1" ht="87" customHeight="1">
      <c r="A19" s="33">
        <v>4</v>
      </c>
      <c r="B19" s="114">
        <v>10</v>
      </c>
      <c r="C19" s="115">
        <v>1041</v>
      </c>
      <c r="D19" s="111" t="s">
        <v>259</v>
      </c>
      <c r="E19" s="119">
        <v>348122</v>
      </c>
      <c r="F19" s="119">
        <v>341428</v>
      </c>
      <c r="G19" s="119">
        <v>131507</v>
      </c>
      <c r="H19" s="119">
        <v>0</v>
      </c>
      <c r="I19" s="119">
        <v>0</v>
      </c>
      <c r="J19" s="106" t="s">
        <v>85</v>
      </c>
      <c r="K19" s="119">
        <v>0</v>
      </c>
      <c r="L19" s="119">
        <v>209921</v>
      </c>
      <c r="M19" s="107" t="s">
        <v>6</v>
      </c>
    </row>
    <row r="20" spans="1:13" s="108" customFormat="1" ht="42.75" customHeight="1">
      <c r="A20" s="33">
        <v>5</v>
      </c>
      <c r="B20" s="107">
        <v>600</v>
      </c>
      <c r="C20" s="107">
        <v>60016</v>
      </c>
      <c r="D20" s="111" t="s">
        <v>140</v>
      </c>
      <c r="E20" s="119">
        <v>700000</v>
      </c>
      <c r="F20" s="119">
        <v>100000</v>
      </c>
      <c r="G20" s="119">
        <v>0</v>
      </c>
      <c r="H20" s="119">
        <v>100000</v>
      </c>
      <c r="I20" s="119">
        <v>0</v>
      </c>
      <c r="J20" s="106" t="s">
        <v>85</v>
      </c>
      <c r="K20" s="119">
        <v>0</v>
      </c>
      <c r="L20" s="119">
        <v>0</v>
      </c>
      <c r="M20" s="107" t="s">
        <v>6</v>
      </c>
    </row>
    <row r="21" spans="1:13" s="108" customFormat="1" ht="42.75" customHeight="1">
      <c r="A21" s="33">
        <v>6</v>
      </c>
      <c r="B21" s="107">
        <v>600</v>
      </c>
      <c r="C21" s="107">
        <v>60016</v>
      </c>
      <c r="D21" s="111" t="s">
        <v>236</v>
      </c>
      <c r="E21" s="119">
        <v>222340</v>
      </c>
      <c r="F21" s="119">
        <v>170000</v>
      </c>
      <c r="G21" s="119">
        <v>0</v>
      </c>
      <c r="H21" s="119">
        <v>170000</v>
      </c>
      <c r="I21" s="119">
        <v>0</v>
      </c>
      <c r="J21" s="106" t="s">
        <v>85</v>
      </c>
      <c r="K21" s="119"/>
      <c r="L21" s="119"/>
      <c r="M21" s="131" t="s">
        <v>6</v>
      </c>
    </row>
    <row r="22" spans="1:13" s="188" customFormat="1" ht="45.75" customHeight="1">
      <c r="A22" s="182">
        <v>7</v>
      </c>
      <c r="B22" s="183">
        <v>720</v>
      </c>
      <c r="C22" s="183">
        <v>72095</v>
      </c>
      <c r="D22" s="184" t="s">
        <v>155</v>
      </c>
      <c r="E22" s="185">
        <v>88286.2</v>
      </c>
      <c r="F22" s="185">
        <v>79746.2</v>
      </c>
      <c r="G22" s="185">
        <v>13936.23</v>
      </c>
      <c r="H22" s="185">
        <v>0</v>
      </c>
      <c r="I22" s="185">
        <v>0</v>
      </c>
      <c r="J22" s="186" t="s">
        <v>85</v>
      </c>
      <c r="K22" s="185">
        <v>0</v>
      </c>
      <c r="L22" s="185">
        <v>65809.97</v>
      </c>
      <c r="M22" s="187" t="s">
        <v>6</v>
      </c>
    </row>
    <row r="23" spans="1:13" s="188" customFormat="1" ht="64.5" customHeight="1">
      <c r="A23" s="182">
        <v>8</v>
      </c>
      <c r="B23" s="183">
        <v>720</v>
      </c>
      <c r="C23" s="183">
        <v>72095</v>
      </c>
      <c r="D23" s="184" t="s">
        <v>154</v>
      </c>
      <c r="E23" s="185">
        <v>84967.67</v>
      </c>
      <c r="F23" s="185">
        <v>84967.67</v>
      </c>
      <c r="G23" s="185">
        <v>19882.7</v>
      </c>
      <c r="H23" s="185">
        <v>0</v>
      </c>
      <c r="I23" s="185">
        <v>0</v>
      </c>
      <c r="J23" s="186" t="s">
        <v>85</v>
      </c>
      <c r="K23" s="185">
        <v>0</v>
      </c>
      <c r="L23" s="185">
        <v>65084.97</v>
      </c>
      <c r="M23" s="187" t="s">
        <v>6</v>
      </c>
    </row>
    <row r="24" spans="1:13" s="108" customFormat="1" ht="86.25" customHeight="1">
      <c r="A24" s="33">
        <v>9</v>
      </c>
      <c r="B24" s="114">
        <v>900</v>
      </c>
      <c r="C24" s="115">
        <v>90001</v>
      </c>
      <c r="D24" s="111" t="s">
        <v>145</v>
      </c>
      <c r="E24" s="119">
        <v>2890000</v>
      </c>
      <c r="F24" s="119">
        <v>960000</v>
      </c>
      <c r="G24" s="119">
        <v>0</v>
      </c>
      <c r="H24" s="119">
        <v>960000</v>
      </c>
      <c r="I24" s="119">
        <v>0</v>
      </c>
      <c r="J24" s="106" t="s">
        <v>85</v>
      </c>
      <c r="K24" s="119">
        <v>0</v>
      </c>
      <c r="L24" s="119">
        <v>0</v>
      </c>
      <c r="M24" s="187" t="s">
        <v>6</v>
      </c>
    </row>
    <row r="25" spans="1:13" s="108" customFormat="1" ht="12.75">
      <c r="A25" s="253" t="s">
        <v>162</v>
      </c>
      <c r="B25" s="253"/>
      <c r="C25" s="253"/>
      <c r="D25" s="253"/>
      <c r="E25" s="119">
        <f>SUM(E10:E24)</f>
        <v>13222706.87</v>
      </c>
      <c r="F25" s="119">
        <f>SUM(F10:F24)</f>
        <v>3708715.09</v>
      </c>
      <c r="G25" s="119">
        <f>SUM(G10:G24)</f>
        <v>345705.89999999997</v>
      </c>
      <c r="H25" s="119">
        <f>SUM(H10:H24)</f>
        <v>1939036.25</v>
      </c>
      <c r="I25" s="119">
        <f>SUM(I10:I24)</f>
        <v>0</v>
      </c>
      <c r="J25" s="126"/>
      <c r="K25" s="119">
        <f>SUM(K10:K24)</f>
        <v>0</v>
      </c>
      <c r="L25" s="119">
        <f>SUM(L10:L24)</f>
        <v>1423972.94</v>
      </c>
      <c r="M25" s="189"/>
    </row>
    <row r="26" spans="1:13" ht="11.25" customHeight="1" hidden="1">
      <c r="A26" s="254" t="s">
        <v>163</v>
      </c>
      <c r="B26" s="255"/>
      <c r="C26" s="255"/>
      <c r="D26" s="256"/>
      <c r="E26" s="120"/>
      <c r="F26" s="120"/>
      <c r="G26" s="120"/>
      <c r="H26" s="120"/>
      <c r="I26" s="120"/>
      <c r="J26" s="32"/>
      <c r="K26" s="134"/>
      <c r="L26" s="120"/>
      <c r="M26" s="132"/>
    </row>
    <row r="27" spans="1:13" s="108" customFormat="1" ht="39" customHeight="1" hidden="1">
      <c r="A27" s="109">
        <v>1</v>
      </c>
      <c r="B27" s="110">
        <v>600</v>
      </c>
      <c r="C27" s="110">
        <v>60016</v>
      </c>
      <c r="D27" s="136" t="s">
        <v>167</v>
      </c>
      <c r="E27" s="121">
        <v>100000</v>
      </c>
      <c r="F27" s="121">
        <v>70000</v>
      </c>
      <c r="G27" s="121">
        <v>70000</v>
      </c>
      <c r="H27" s="121">
        <v>0</v>
      </c>
      <c r="I27" s="121">
        <v>0</v>
      </c>
      <c r="J27" s="106" t="s">
        <v>85</v>
      </c>
      <c r="K27" s="121">
        <v>0</v>
      </c>
      <c r="L27" s="121">
        <v>0</v>
      </c>
      <c r="M27" s="131" t="s">
        <v>6</v>
      </c>
    </row>
    <row r="28" spans="1:13" s="108" customFormat="1" ht="57" customHeight="1" hidden="1">
      <c r="A28" s="109">
        <v>2</v>
      </c>
      <c r="B28" s="110">
        <v>710</v>
      </c>
      <c r="C28" s="110">
        <v>71004</v>
      </c>
      <c r="D28" s="112" t="s">
        <v>144</v>
      </c>
      <c r="E28" s="121">
        <v>200000</v>
      </c>
      <c r="F28" s="121">
        <v>200000</v>
      </c>
      <c r="G28" s="121">
        <v>200000</v>
      </c>
      <c r="H28" s="121">
        <v>0</v>
      </c>
      <c r="I28" s="121">
        <v>0</v>
      </c>
      <c r="J28" s="106" t="s">
        <v>85</v>
      </c>
      <c r="K28" s="121">
        <v>0</v>
      </c>
      <c r="L28" s="121">
        <v>0</v>
      </c>
      <c r="M28" s="131" t="s">
        <v>6</v>
      </c>
    </row>
    <row r="29" spans="1:13" s="108" customFormat="1" ht="40.5" customHeight="1" hidden="1">
      <c r="A29" s="33">
        <v>3</v>
      </c>
      <c r="B29" s="107"/>
      <c r="C29" s="107"/>
      <c r="D29" s="111" t="s">
        <v>151</v>
      </c>
      <c r="E29" s="119">
        <v>840000</v>
      </c>
      <c r="F29" s="119">
        <v>550000</v>
      </c>
      <c r="G29" s="119">
        <v>550000</v>
      </c>
      <c r="H29" s="119">
        <v>0</v>
      </c>
      <c r="I29" s="119">
        <v>0</v>
      </c>
      <c r="J29" s="106" t="s">
        <v>85</v>
      </c>
      <c r="K29" s="119">
        <v>0</v>
      </c>
      <c r="L29" s="119">
        <v>0</v>
      </c>
      <c r="M29" s="131" t="s">
        <v>6</v>
      </c>
    </row>
    <row r="30" spans="1:13" s="108" customFormat="1" ht="44.25" customHeight="1" hidden="1">
      <c r="A30" s="33">
        <v>4</v>
      </c>
      <c r="B30" s="107">
        <v>801</v>
      </c>
      <c r="C30" s="107">
        <v>80113</v>
      </c>
      <c r="D30" s="111" t="s">
        <v>148</v>
      </c>
      <c r="E30" s="119">
        <v>225000</v>
      </c>
      <c r="F30" s="119">
        <v>85000</v>
      </c>
      <c r="G30" s="119">
        <v>85000</v>
      </c>
      <c r="H30" s="119">
        <v>0</v>
      </c>
      <c r="I30" s="119">
        <v>0</v>
      </c>
      <c r="J30" s="106" t="s">
        <v>85</v>
      </c>
      <c r="K30" s="119">
        <v>0</v>
      </c>
      <c r="L30" s="119">
        <v>0</v>
      </c>
      <c r="M30" s="131" t="s">
        <v>6</v>
      </c>
    </row>
    <row r="31" spans="1:13" s="108" customFormat="1" ht="42" customHeight="1" hidden="1">
      <c r="A31" s="33">
        <v>5</v>
      </c>
      <c r="B31" s="107"/>
      <c r="C31" s="107"/>
      <c r="D31" s="111" t="s">
        <v>149</v>
      </c>
      <c r="E31" s="119">
        <v>1480876.66</v>
      </c>
      <c r="F31" s="119">
        <v>472692</v>
      </c>
      <c r="G31" s="119">
        <v>472692</v>
      </c>
      <c r="H31" s="119">
        <v>0</v>
      </c>
      <c r="I31" s="119">
        <v>0</v>
      </c>
      <c r="J31" s="106" t="s">
        <v>85</v>
      </c>
      <c r="K31" s="119">
        <v>0</v>
      </c>
      <c r="L31" s="119">
        <v>0</v>
      </c>
      <c r="M31" s="130" t="s">
        <v>150</v>
      </c>
    </row>
    <row r="32" spans="1:13" s="108" customFormat="1" ht="43.5" customHeight="1" hidden="1">
      <c r="A32" s="33">
        <v>6</v>
      </c>
      <c r="B32" s="107"/>
      <c r="C32" s="107"/>
      <c r="D32" s="111" t="s">
        <v>152</v>
      </c>
      <c r="E32" s="119">
        <v>120130</v>
      </c>
      <c r="F32" s="119">
        <v>17300</v>
      </c>
      <c r="G32" s="119">
        <v>17300</v>
      </c>
      <c r="H32" s="119">
        <v>0</v>
      </c>
      <c r="I32" s="119">
        <v>0</v>
      </c>
      <c r="J32" s="106" t="s">
        <v>85</v>
      </c>
      <c r="K32" s="119">
        <v>0</v>
      </c>
      <c r="L32" s="119">
        <v>0</v>
      </c>
      <c r="M32" s="130" t="s">
        <v>26</v>
      </c>
    </row>
    <row r="33" spans="1:13" s="108" customFormat="1" ht="78.75" customHeight="1" hidden="1">
      <c r="A33" s="33">
        <v>7</v>
      </c>
      <c r="B33" s="107">
        <v>853</v>
      </c>
      <c r="C33" s="107">
        <v>85395</v>
      </c>
      <c r="D33" s="111" t="s">
        <v>153</v>
      </c>
      <c r="E33" s="119">
        <v>849693.79</v>
      </c>
      <c r="F33" s="119">
        <v>142544</v>
      </c>
      <c r="G33" s="119">
        <v>14968</v>
      </c>
      <c r="H33" s="119">
        <v>0</v>
      </c>
      <c r="I33" s="119">
        <v>0</v>
      </c>
      <c r="J33" s="106" t="s">
        <v>85</v>
      </c>
      <c r="K33" s="170">
        <v>6414</v>
      </c>
      <c r="L33" s="169">
        <v>121162</v>
      </c>
      <c r="M33" s="131" t="s">
        <v>26</v>
      </c>
    </row>
    <row r="34" spans="1:13" s="108" customFormat="1" ht="39" customHeight="1" hidden="1">
      <c r="A34" s="33">
        <v>8</v>
      </c>
      <c r="B34" s="107">
        <v>853</v>
      </c>
      <c r="C34" s="107">
        <v>85395</v>
      </c>
      <c r="D34" s="111" t="s">
        <v>157</v>
      </c>
      <c r="E34" s="119">
        <v>1245936</v>
      </c>
      <c r="F34" s="119">
        <v>392947.44</v>
      </c>
      <c r="G34" s="119">
        <v>3200</v>
      </c>
      <c r="H34" s="119">
        <v>0</v>
      </c>
      <c r="I34" s="119">
        <v>0</v>
      </c>
      <c r="J34" s="106" t="s">
        <v>85</v>
      </c>
      <c r="K34" s="170">
        <v>52768.9</v>
      </c>
      <c r="L34" s="119">
        <v>336978.54</v>
      </c>
      <c r="M34" s="131" t="s">
        <v>6</v>
      </c>
    </row>
    <row r="35" spans="1:13" s="108" customFormat="1" ht="39" customHeight="1" hidden="1">
      <c r="A35" s="33"/>
      <c r="B35" s="107">
        <v>900</v>
      </c>
      <c r="C35" s="107">
        <v>90015</v>
      </c>
      <c r="D35" s="111" t="s">
        <v>239</v>
      </c>
      <c r="E35" s="119"/>
      <c r="F35" s="119">
        <v>180000</v>
      </c>
      <c r="G35" s="119">
        <v>180000</v>
      </c>
      <c r="H35" s="119"/>
      <c r="I35" s="119"/>
      <c r="J35" s="106"/>
      <c r="K35" s="170"/>
      <c r="L35" s="119"/>
      <c r="M35" s="131" t="s">
        <v>6</v>
      </c>
    </row>
    <row r="36" spans="1:13" s="108" customFormat="1" ht="40.5" customHeight="1" hidden="1">
      <c r="A36" s="33">
        <v>9</v>
      </c>
      <c r="B36" s="114">
        <v>900</v>
      </c>
      <c r="C36" s="115">
        <v>90015</v>
      </c>
      <c r="D36" s="111" t="s">
        <v>165</v>
      </c>
      <c r="E36" s="119">
        <v>150000</v>
      </c>
      <c r="F36" s="119">
        <v>40000</v>
      </c>
      <c r="G36" s="119">
        <v>40000</v>
      </c>
      <c r="H36" s="119">
        <v>0</v>
      </c>
      <c r="I36" s="119">
        <v>0</v>
      </c>
      <c r="J36" s="106" t="s">
        <v>85</v>
      </c>
      <c r="K36" s="119">
        <v>0</v>
      </c>
      <c r="L36" s="119">
        <v>0</v>
      </c>
      <c r="M36" s="131" t="s">
        <v>6</v>
      </c>
    </row>
    <row r="37" spans="1:13" s="108" customFormat="1" ht="40.5" customHeight="1" hidden="1">
      <c r="A37" s="33"/>
      <c r="B37" s="114"/>
      <c r="C37" s="115">
        <v>90095</v>
      </c>
      <c r="D37" s="111" t="s">
        <v>238</v>
      </c>
      <c r="E37" s="119">
        <v>180000</v>
      </c>
      <c r="F37" s="119">
        <v>60000</v>
      </c>
      <c r="G37" s="119">
        <v>60000</v>
      </c>
      <c r="H37" s="119"/>
      <c r="I37" s="119"/>
      <c r="J37" s="106"/>
      <c r="K37" s="119"/>
      <c r="L37" s="119"/>
      <c r="M37" s="131" t="s">
        <v>6</v>
      </c>
    </row>
    <row r="38" spans="1:13" s="108" customFormat="1" ht="94.5" customHeight="1" hidden="1">
      <c r="A38" s="33">
        <v>10</v>
      </c>
      <c r="B38" s="114">
        <v>921</v>
      </c>
      <c r="C38" s="115">
        <v>92105</v>
      </c>
      <c r="D38" s="111" t="s">
        <v>159</v>
      </c>
      <c r="E38" s="119">
        <v>140000</v>
      </c>
      <c r="F38" s="119">
        <v>70000</v>
      </c>
      <c r="G38" s="119">
        <v>70000</v>
      </c>
      <c r="H38" s="119">
        <v>0</v>
      </c>
      <c r="I38" s="119">
        <v>0</v>
      </c>
      <c r="J38" s="106" t="s">
        <v>85</v>
      </c>
      <c r="K38" s="119">
        <v>0</v>
      </c>
      <c r="L38" s="119">
        <v>0</v>
      </c>
      <c r="M38" s="131" t="s">
        <v>6</v>
      </c>
    </row>
    <row r="39" spans="1:13" s="108" customFormat="1" ht="46.5" customHeight="1" hidden="1">
      <c r="A39" s="33">
        <v>11</v>
      </c>
      <c r="B39" s="114">
        <v>926</v>
      </c>
      <c r="C39" s="115">
        <v>92601</v>
      </c>
      <c r="D39" s="111" t="s">
        <v>158</v>
      </c>
      <c r="E39" s="119">
        <v>720000</v>
      </c>
      <c r="F39" s="119">
        <v>76356</v>
      </c>
      <c r="G39" s="119">
        <v>76356</v>
      </c>
      <c r="H39" s="119">
        <v>0</v>
      </c>
      <c r="I39" s="119">
        <v>0</v>
      </c>
      <c r="J39" s="106" t="s">
        <v>85</v>
      </c>
      <c r="K39" s="119">
        <v>0</v>
      </c>
      <c r="L39" s="119">
        <v>0</v>
      </c>
      <c r="M39" s="131" t="s">
        <v>6</v>
      </c>
    </row>
    <row r="40" spans="1:13" s="108" customFormat="1" ht="18.75" customHeight="1" hidden="1">
      <c r="A40" s="253" t="s">
        <v>161</v>
      </c>
      <c r="B40" s="253"/>
      <c r="C40" s="253"/>
      <c r="D40" s="253"/>
      <c r="E40" s="119">
        <f>SUM(E27:E39)</f>
        <v>6251636.45</v>
      </c>
      <c r="F40" s="119">
        <f>SUM(F27:F39)</f>
        <v>2356839.44</v>
      </c>
      <c r="G40" s="119">
        <f>SUM(G27:G39)</f>
        <v>1839516</v>
      </c>
      <c r="H40" s="119">
        <f>SUM(H27:H39)</f>
        <v>0</v>
      </c>
      <c r="I40" s="119">
        <f>SUM(I27:I39)</f>
        <v>0</v>
      </c>
      <c r="J40" s="126"/>
      <c r="K40" s="119">
        <f>SUM(K27:K39)</f>
        <v>59182.9</v>
      </c>
      <c r="L40" s="119">
        <f>SUM(L27:L39)</f>
        <v>458140.54</v>
      </c>
      <c r="M40" s="33" t="s">
        <v>74</v>
      </c>
    </row>
    <row r="41" spans="1:13" s="108" customFormat="1" ht="11.25">
      <c r="A41" s="253" t="s">
        <v>166</v>
      </c>
      <c r="B41" s="253"/>
      <c r="C41" s="253"/>
      <c r="D41" s="253"/>
      <c r="E41" s="119">
        <f>SUM(E25,E40)</f>
        <v>19474343.32</v>
      </c>
      <c r="F41" s="119">
        <f>SUM(F25,F40)</f>
        <v>6065554.529999999</v>
      </c>
      <c r="G41" s="119">
        <f>SUM(G25,G40)</f>
        <v>2185221.9</v>
      </c>
      <c r="H41" s="119">
        <f>SUM(H25,H40)</f>
        <v>1939036.25</v>
      </c>
      <c r="I41" s="119">
        <f>SUM(I25,I40)</f>
        <v>0</v>
      </c>
      <c r="J41" s="126"/>
      <c r="K41" s="119">
        <f>SUM(K25,K40)</f>
        <v>59182.9</v>
      </c>
      <c r="L41" s="119">
        <f>SUM(L25,L40)</f>
        <v>1882113.48</v>
      </c>
      <c r="M41" s="33" t="s">
        <v>74</v>
      </c>
    </row>
    <row r="42" spans="1:10" ht="11.25">
      <c r="A42" s="28" t="s">
        <v>19</v>
      </c>
      <c r="J42" s="28" t="s">
        <v>7</v>
      </c>
    </row>
    <row r="43" ht="11.25">
      <c r="A43" s="28" t="s">
        <v>20</v>
      </c>
    </row>
    <row r="44" ht="11.25">
      <c r="A44" s="28" t="s">
        <v>21</v>
      </c>
    </row>
    <row r="45" ht="11.25">
      <c r="A45" s="28" t="s">
        <v>22</v>
      </c>
    </row>
    <row r="46" ht="11.25">
      <c r="A46" s="28" t="s">
        <v>23</v>
      </c>
    </row>
  </sheetData>
  <sheetProtection/>
  <mergeCells count="43">
    <mergeCell ref="C11:C14"/>
    <mergeCell ref="D11:D14"/>
    <mergeCell ref="E11:E14"/>
    <mergeCell ref="L11:L14"/>
    <mergeCell ref="M11:M14"/>
    <mergeCell ref="F11:F14"/>
    <mergeCell ref="G11:G14"/>
    <mergeCell ref="H11:H14"/>
    <mergeCell ref="I11:I14"/>
    <mergeCell ref="A41:D41"/>
    <mergeCell ref="H15:H18"/>
    <mergeCell ref="I15:I18"/>
    <mergeCell ref="A40:D40"/>
    <mergeCell ref="A25:D25"/>
    <mergeCell ref="A26:D26"/>
    <mergeCell ref="E15:E18"/>
    <mergeCell ref="F15:F18"/>
    <mergeCell ref="M15:M18"/>
    <mergeCell ref="J8:K8"/>
    <mergeCell ref="A9:D9"/>
    <mergeCell ref="G15:G18"/>
    <mergeCell ref="A15:A18"/>
    <mergeCell ref="B15:B18"/>
    <mergeCell ref="C15:C18"/>
    <mergeCell ref="D15:D18"/>
    <mergeCell ref="A11:A14"/>
    <mergeCell ref="B11:B14"/>
    <mergeCell ref="H5:H7"/>
    <mergeCell ref="J5:K7"/>
    <mergeCell ref="G4:L4"/>
    <mergeCell ref="L5:L7"/>
    <mergeCell ref="I6:I7"/>
    <mergeCell ref="G5:G7"/>
    <mergeCell ref="L15:L18"/>
    <mergeCell ref="A1:M1"/>
    <mergeCell ref="A3:A7"/>
    <mergeCell ref="B3:B7"/>
    <mergeCell ref="C3:C7"/>
    <mergeCell ref="D3:D7"/>
    <mergeCell ref="E3:E7"/>
    <mergeCell ref="F3:L3"/>
    <mergeCell ref="M3:M7"/>
    <mergeCell ref="F4:F7"/>
  </mergeCells>
  <printOptions horizontalCentered="1"/>
  <pageMargins left="0" right="0" top="0.7874015748031497" bottom="0" header="0.11811023622047245" footer="0.11811023622047245"/>
  <pageSetup horizontalDpi="600" verticalDpi="600" orientation="landscape" paperSize="9" scale="90" r:id="rId1"/>
  <headerFooter alignWithMargins="0">
    <oddHeader>&amp;R&amp;"Times New Roman,Normalny"&amp;11
Załącznik Nr 3
do Uchwały Nr XVII/99/2012
Rady Gminy  Skarżysko Kościelne 
z dnia 28 lutego 2012 r.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I3" sqref="I3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6.0039062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156" customWidth="1"/>
  </cols>
  <sheetData>
    <row r="1" spans="7:8" ht="58.5" customHeight="1">
      <c r="G1" s="338" t="s">
        <v>261</v>
      </c>
      <c r="H1" s="339"/>
    </row>
    <row r="2" spans="1:8" ht="21.75" customHeight="1">
      <c r="A2" s="217" t="s">
        <v>169</v>
      </c>
      <c r="B2" s="217"/>
      <c r="C2" s="217"/>
      <c r="D2" s="217"/>
      <c r="E2" s="217"/>
      <c r="F2" s="217"/>
      <c r="G2" s="217"/>
      <c r="H2" s="217"/>
    </row>
    <row r="3" spans="2:8" ht="12" customHeight="1">
      <c r="B3" s="1"/>
      <c r="C3" s="1"/>
      <c r="G3" s="4"/>
      <c r="H3" s="152" t="s">
        <v>70</v>
      </c>
    </row>
    <row r="4" spans="1:8" s="142" customFormat="1" ht="51" customHeight="1">
      <c r="A4" s="139" t="s">
        <v>80</v>
      </c>
      <c r="B4" s="139" t="s">
        <v>71</v>
      </c>
      <c r="C4" s="141" t="s">
        <v>31</v>
      </c>
      <c r="D4" s="139" t="s">
        <v>49</v>
      </c>
      <c r="E4" s="139" t="s">
        <v>50</v>
      </c>
      <c r="F4" s="139" t="s">
        <v>142</v>
      </c>
      <c r="G4" s="139" t="s">
        <v>32</v>
      </c>
      <c r="H4" s="153" t="s">
        <v>3</v>
      </c>
    </row>
    <row r="5" spans="1:8" s="18" customFormat="1" ht="8.2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158">
        <v>8</v>
      </c>
    </row>
    <row r="6" spans="1:8" s="61" customFormat="1" ht="13.5" customHeight="1">
      <c r="A6" s="58">
        <v>1</v>
      </c>
      <c r="B6" s="38" t="s">
        <v>39</v>
      </c>
      <c r="C6" s="38"/>
      <c r="D6" s="59"/>
      <c r="E6" s="59"/>
      <c r="F6" s="59"/>
      <c r="G6" s="60"/>
      <c r="H6" s="154"/>
    </row>
    <row r="7" spans="1:8" s="1" customFormat="1" ht="30" customHeight="1">
      <c r="A7" s="47"/>
      <c r="B7" s="35" t="s">
        <v>198</v>
      </c>
      <c r="C7" s="35" t="s">
        <v>6</v>
      </c>
      <c r="D7" s="10">
        <v>600</v>
      </c>
      <c r="E7" s="10">
        <v>60095</v>
      </c>
      <c r="F7" s="10">
        <v>4300</v>
      </c>
      <c r="G7" s="23" t="s">
        <v>40</v>
      </c>
      <c r="H7" s="128">
        <v>4115</v>
      </c>
    </row>
    <row r="8" spans="1:8" s="1" customFormat="1" ht="41.25" customHeight="1">
      <c r="A8" s="47"/>
      <c r="B8" s="93" t="s">
        <v>171</v>
      </c>
      <c r="C8" s="35" t="s">
        <v>186</v>
      </c>
      <c r="D8" s="10">
        <v>801</v>
      </c>
      <c r="E8" s="10">
        <v>80101</v>
      </c>
      <c r="F8" s="10">
        <v>4210</v>
      </c>
      <c r="G8" s="23" t="s">
        <v>40</v>
      </c>
      <c r="H8" s="128">
        <v>3000</v>
      </c>
    </row>
    <row r="9" spans="1:8" s="1" customFormat="1" ht="21.75" customHeight="1">
      <c r="A9" s="47"/>
      <c r="B9" s="93" t="s">
        <v>172</v>
      </c>
      <c r="C9" s="35" t="s">
        <v>6</v>
      </c>
      <c r="D9" s="10">
        <v>900</v>
      </c>
      <c r="E9" s="10">
        <v>90095</v>
      </c>
      <c r="F9" s="10">
        <v>4210</v>
      </c>
      <c r="G9" s="23" t="s">
        <v>40</v>
      </c>
      <c r="H9" s="128">
        <v>3000</v>
      </c>
    </row>
    <row r="10" spans="1:8" s="1" customFormat="1" ht="39.75" customHeight="1">
      <c r="A10" s="47"/>
      <c r="B10" s="93" t="s">
        <v>199</v>
      </c>
      <c r="C10" s="35" t="s">
        <v>186</v>
      </c>
      <c r="D10" s="10">
        <v>801</v>
      </c>
      <c r="E10" s="10">
        <v>80101</v>
      </c>
      <c r="F10" s="10">
        <v>4210</v>
      </c>
      <c r="G10" s="23" t="s">
        <v>40</v>
      </c>
      <c r="H10" s="128">
        <v>9794.5</v>
      </c>
    </row>
    <row r="11" spans="1:8" s="1" customFormat="1" ht="51.75" customHeight="1">
      <c r="A11" s="47"/>
      <c r="B11" s="93" t="s">
        <v>170</v>
      </c>
      <c r="C11" s="35" t="s">
        <v>186</v>
      </c>
      <c r="D11" s="10">
        <v>801</v>
      </c>
      <c r="E11" s="10">
        <v>80101</v>
      </c>
      <c r="F11" s="10">
        <v>4300</v>
      </c>
      <c r="G11" s="23" t="s">
        <v>40</v>
      </c>
      <c r="H11" s="128">
        <v>4000</v>
      </c>
    </row>
    <row r="12" spans="1:8" s="61" customFormat="1" ht="18.75" customHeight="1">
      <c r="A12" s="274" t="s">
        <v>33</v>
      </c>
      <c r="B12" s="275"/>
      <c r="C12" s="275"/>
      <c r="D12" s="275"/>
      <c r="E12" s="275"/>
      <c r="F12" s="275"/>
      <c r="G12" s="276"/>
      <c r="H12" s="154">
        <f>SUM(H7:H11)</f>
        <v>23909.5</v>
      </c>
    </row>
    <row r="13" spans="1:8" s="61" customFormat="1" ht="15.75" customHeight="1">
      <c r="A13" s="58">
        <v>2</v>
      </c>
      <c r="B13" s="38" t="s">
        <v>173</v>
      </c>
      <c r="C13" s="38"/>
      <c r="D13" s="59"/>
      <c r="E13" s="59"/>
      <c r="F13" s="59"/>
      <c r="G13" s="60"/>
      <c r="H13" s="154"/>
    </row>
    <row r="14" spans="1:8" s="1" customFormat="1" ht="17.25" customHeight="1">
      <c r="A14" s="50"/>
      <c r="B14" s="151" t="s">
        <v>200</v>
      </c>
      <c r="C14" s="150" t="s">
        <v>6</v>
      </c>
      <c r="D14" s="25">
        <v>921</v>
      </c>
      <c r="E14" s="25">
        <v>92195</v>
      </c>
      <c r="F14" s="10">
        <v>4210</v>
      </c>
      <c r="G14" s="157" t="s">
        <v>40</v>
      </c>
      <c r="H14" s="128">
        <v>13909.5</v>
      </c>
    </row>
    <row r="15" spans="1:8" s="1" customFormat="1" ht="16.5" customHeight="1">
      <c r="A15" s="264"/>
      <c r="B15" s="270" t="s">
        <v>174</v>
      </c>
      <c r="C15" s="268" t="s">
        <v>6</v>
      </c>
      <c r="D15" s="260">
        <v>921</v>
      </c>
      <c r="E15" s="260">
        <v>92195</v>
      </c>
      <c r="F15" s="10">
        <v>4210</v>
      </c>
      <c r="G15" s="262" t="s">
        <v>40</v>
      </c>
      <c r="H15" s="128">
        <v>3000</v>
      </c>
    </row>
    <row r="16" spans="1:8" s="1" customFormat="1" ht="15.75" customHeight="1">
      <c r="A16" s="265"/>
      <c r="B16" s="271"/>
      <c r="C16" s="269"/>
      <c r="D16" s="261"/>
      <c r="E16" s="261"/>
      <c r="F16" s="47">
        <v>4300</v>
      </c>
      <c r="G16" s="263"/>
      <c r="H16" s="128">
        <v>7000</v>
      </c>
    </row>
    <row r="17" spans="1:8" s="61" customFormat="1" ht="14.25" customHeight="1">
      <c r="A17" s="274" t="s">
        <v>33</v>
      </c>
      <c r="B17" s="275"/>
      <c r="C17" s="275"/>
      <c r="D17" s="275"/>
      <c r="E17" s="275"/>
      <c r="F17" s="275"/>
      <c r="G17" s="276"/>
      <c r="H17" s="154">
        <f>SUM(H14:H16)</f>
        <v>23909.5</v>
      </c>
    </row>
    <row r="18" spans="1:8" s="61" customFormat="1" ht="14.25" customHeight="1">
      <c r="A18" s="58">
        <v>3</v>
      </c>
      <c r="B18" s="38" t="s">
        <v>175</v>
      </c>
      <c r="C18" s="38"/>
      <c r="D18" s="59"/>
      <c r="E18" s="59"/>
      <c r="F18" s="59"/>
      <c r="G18" s="60"/>
      <c r="H18" s="154"/>
    </row>
    <row r="19" spans="1:8" s="1" customFormat="1" ht="18" customHeight="1">
      <c r="A19" s="264"/>
      <c r="B19" s="270" t="s">
        <v>176</v>
      </c>
      <c r="C19" s="268" t="s">
        <v>6</v>
      </c>
      <c r="D19" s="260">
        <v>900</v>
      </c>
      <c r="E19" s="260">
        <v>90095</v>
      </c>
      <c r="F19" s="10">
        <v>4110</v>
      </c>
      <c r="G19" s="262" t="s">
        <v>40</v>
      </c>
      <c r="H19" s="128">
        <v>277</v>
      </c>
    </row>
    <row r="20" spans="1:8" s="1" customFormat="1" ht="17.25" customHeight="1">
      <c r="A20" s="277"/>
      <c r="B20" s="278"/>
      <c r="C20" s="279"/>
      <c r="D20" s="272"/>
      <c r="E20" s="272"/>
      <c r="F20" s="47">
        <v>4170</v>
      </c>
      <c r="G20" s="273"/>
      <c r="H20" s="128">
        <v>1833</v>
      </c>
    </row>
    <row r="21" spans="1:8" s="1" customFormat="1" ht="18" customHeight="1">
      <c r="A21" s="265"/>
      <c r="B21" s="271"/>
      <c r="C21" s="269"/>
      <c r="D21" s="261"/>
      <c r="E21" s="261"/>
      <c r="F21" s="47">
        <v>4210</v>
      </c>
      <c r="G21" s="263"/>
      <c r="H21" s="128">
        <v>2799.5</v>
      </c>
    </row>
    <row r="22" spans="1:8" s="1" customFormat="1" ht="19.5" customHeight="1">
      <c r="A22" s="50"/>
      <c r="B22" s="151" t="s">
        <v>201</v>
      </c>
      <c r="C22" s="150" t="s">
        <v>6</v>
      </c>
      <c r="D22" s="25">
        <v>921</v>
      </c>
      <c r="E22" s="25">
        <v>92195</v>
      </c>
      <c r="F22" s="10">
        <v>4210</v>
      </c>
      <c r="G22" s="157" t="s">
        <v>40</v>
      </c>
      <c r="H22" s="128">
        <v>9000</v>
      </c>
    </row>
    <row r="23" spans="1:8" s="1" customFormat="1" ht="18" customHeight="1">
      <c r="A23" s="264"/>
      <c r="B23" s="270" t="s">
        <v>177</v>
      </c>
      <c r="C23" s="268" t="s">
        <v>6</v>
      </c>
      <c r="D23" s="260">
        <v>926</v>
      </c>
      <c r="E23" s="260">
        <v>92695</v>
      </c>
      <c r="F23" s="10">
        <v>4110</v>
      </c>
      <c r="G23" s="262" t="s">
        <v>40</v>
      </c>
      <c r="H23" s="128">
        <v>748</v>
      </c>
    </row>
    <row r="24" spans="1:8" s="1" customFormat="1" ht="17.25" customHeight="1">
      <c r="A24" s="277"/>
      <c r="B24" s="278"/>
      <c r="C24" s="279"/>
      <c r="D24" s="272"/>
      <c r="E24" s="272"/>
      <c r="F24" s="47">
        <v>4170</v>
      </c>
      <c r="G24" s="273"/>
      <c r="H24" s="128">
        <v>4952</v>
      </c>
    </row>
    <row r="25" spans="1:8" s="1" customFormat="1" ht="19.5" customHeight="1">
      <c r="A25" s="265"/>
      <c r="B25" s="271"/>
      <c r="C25" s="269"/>
      <c r="D25" s="261"/>
      <c r="E25" s="261"/>
      <c r="F25" s="47">
        <v>4210</v>
      </c>
      <c r="G25" s="263"/>
      <c r="H25" s="128">
        <v>4300</v>
      </c>
    </row>
    <row r="26" spans="1:8" s="61" customFormat="1" ht="14.25" customHeight="1">
      <c r="A26" s="274" t="s">
        <v>33</v>
      </c>
      <c r="B26" s="275"/>
      <c r="C26" s="275"/>
      <c r="D26" s="275"/>
      <c r="E26" s="275"/>
      <c r="F26" s="275"/>
      <c r="G26" s="276"/>
      <c r="H26" s="154">
        <f>SUM(H19:H25)</f>
        <v>23909.5</v>
      </c>
    </row>
    <row r="27" spans="1:11" s="61" customFormat="1" ht="13.5" customHeight="1">
      <c r="A27" s="58">
        <v>4</v>
      </c>
      <c r="B27" s="38" t="s">
        <v>38</v>
      </c>
      <c r="C27" s="38"/>
      <c r="D27" s="59"/>
      <c r="E27" s="59"/>
      <c r="F27" s="59"/>
      <c r="G27" s="60"/>
      <c r="H27" s="154"/>
      <c r="K27" s="1"/>
    </row>
    <row r="28" spans="1:8" s="1" customFormat="1" ht="16.5" customHeight="1">
      <c r="A28" s="264"/>
      <c r="B28" s="270" t="s">
        <v>131</v>
      </c>
      <c r="C28" s="268" t="s">
        <v>6</v>
      </c>
      <c r="D28" s="260">
        <v>900</v>
      </c>
      <c r="E28" s="260">
        <v>90095</v>
      </c>
      <c r="F28" s="10">
        <v>4210</v>
      </c>
      <c r="G28" s="262" t="s">
        <v>40</v>
      </c>
      <c r="H28" s="128">
        <v>2000</v>
      </c>
    </row>
    <row r="29" spans="1:8" s="1" customFormat="1" ht="15" customHeight="1">
      <c r="A29" s="265"/>
      <c r="B29" s="271"/>
      <c r="C29" s="269"/>
      <c r="D29" s="261"/>
      <c r="E29" s="261"/>
      <c r="F29" s="10">
        <v>4300</v>
      </c>
      <c r="G29" s="263"/>
      <c r="H29" s="128">
        <v>463</v>
      </c>
    </row>
    <row r="30" spans="1:8" s="1" customFormat="1" ht="26.25" customHeight="1">
      <c r="A30" s="47"/>
      <c r="B30" s="92" t="s">
        <v>235</v>
      </c>
      <c r="C30" s="35" t="s">
        <v>6</v>
      </c>
      <c r="D30" s="10">
        <v>900</v>
      </c>
      <c r="E30" s="10">
        <v>90095</v>
      </c>
      <c r="F30" s="10">
        <v>4210</v>
      </c>
      <c r="G30" s="23" t="s">
        <v>40</v>
      </c>
      <c r="H30" s="128">
        <v>2000</v>
      </c>
    </row>
    <row r="31" spans="1:8" s="206" customFormat="1" ht="16.5" customHeight="1">
      <c r="A31" s="282"/>
      <c r="B31" s="284" t="s">
        <v>251</v>
      </c>
      <c r="C31" s="268" t="s">
        <v>197</v>
      </c>
      <c r="D31" s="260">
        <v>801</v>
      </c>
      <c r="E31" s="264">
        <v>80101</v>
      </c>
      <c r="F31" s="10">
        <v>4210</v>
      </c>
      <c r="G31" s="288" t="s">
        <v>40</v>
      </c>
      <c r="H31" s="128">
        <v>2528</v>
      </c>
    </row>
    <row r="32" spans="1:8" s="206" customFormat="1" ht="17.25" customHeight="1">
      <c r="A32" s="282"/>
      <c r="B32" s="284"/>
      <c r="C32" s="279"/>
      <c r="D32" s="272"/>
      <c r="E32" s="277"/>
      <c r="F32" s="10">
        <v>4300</v>
      </c>
      <c r="G32" s="288"/>
      <c r="H32" s="128">
        <v>219</v>
      </c>
    </row>
    <row r="33" spans="1:8" s="206" customFormat="1" ht="16.5" customHeight="1">
      <c r="A33" s="283"/>
      <c r="B33" s="285"/>
      <c r="C33" s="286"/>
      <c r="D33" s="287"/>
      <c r="E33" s="265"/>
      <c r="F33" s="10">
        <v>6060</v>
      </c>
      <c r="G33" s="23" t="s">
        <v>249</v>
      </c>
      <c r="H33" s="128">
        <v>4553</v>
      </c>
    </row>
    <row r="34" spans="1:8" s="61" customFormat="1" ht="15" customHeight="1">
      <c r="A34" s="274" t="s">
        <v>33</v>
      </c>
      <c r="B34" s="275"/>
      <c r="C34" s="275"/>
      <c r="D34" s="275"/>
      <c r="E34" s="275"/>
      <c r="F34" s="275"/>
      <c r="G34" s="276"/>
      <c r="H34" s="154">
        <f>SUM(H28:H33)</f>
        <v>11763</v>
      </c>
    </row>
    <row r="35" spans="1:8" s="61" customFormat="1" ht="13.5" customHeight="1">
      <c r="A35" s="58">
        <v>5</v>
      </c>
      <c r="B35" s="38" t="s">
        <v>141</v>
      </c>
      <c r="C35" s="38"/>
      <c r="D35" s="59"/>
      <c r="E35" s="59"/>
      <c r="F35" s="59"/>
      <c r="G35" s="60"/>
      <c r="H35" s="154"/>
    </row>
    <row r="36" spans="1:8" s="1" customFormat="1" ht="39" customHeight="1">
      <c r="A36" s="47"/>
      <c r="B36" s="92" t="s">
        <v>133</v>
      </c>
      <c r="C36" s="35" t="s">
        <v>6</v>
      </c>
      <c r="D36" s="10">
        <v>900</v>
      </c>
      <c r="E36" s="10">
        <v>90095</v>
      </c>
      <c r="F36" s="10">
        <v>4210</v>
      </c>
      <c r="G36" s="23" t="s">
        <v>40</v>
      </c>
      <c r="H36" s="128">
        <v>6469</v>
      </c>
    </row>
    <row r="37" spans="1:8" s="1" customFormat="1" ht="33.75" customHeight="1">
      <c r="A37" s="47"/>
      <c r="B37" s="92" t="s">
        <v>202</v>
      </c>
      <c r="C37" s="35" t="s">
        <v>6</v>
      </c>
      <c r="D37" s="10">
        <v>921</v>
      </c>
      <c r="E37" s="10">
        <v>92195</v>
      </c>
      <c r="F37" s="10">
        <v>4210</v>
      </c>
      <c r="G37" s="23" t="s">
        <v>40</v>
      </c>
      <c r="H37" s="128">
        <v>9000</v>
      </c>
    </row>
    <row r="38" spans="1:8" s="1" customFormat="1" ht="23.25" customHeight="1" hidden="1">
      <c r="A38" s="47"/>
      <c r="B38" s="35"/>
      <c r="C38" s="35"/>
      <c r="D38" s="10"/>
      <c r="E38" s="10"/>
      <c r="F38" s="10"/>
      <c r="G38" s="23"/>
      <c r="H38" s="128"/>
    </row>
    <row r="39" spans="1:8" s="61" customFormat="1" ht="51" customHeight="1">
      <c r="A39" s="274" t="s">
        <v>33</v>
      </c>
      <c r="B39" s="275"/>
      <c r="C39" s="275"/>
      <c r="D39" s="275"/>
      <c r="E39" s="275"/>
      <c r="F39" s="275"/>
      <c r="G39" s="276"/>
      <c r="H39" s="154">
        <f>SUM(H36:H38)</f>
        <v>15469</v>
      </c>
    </row>
    <row r="40" spans="1:8" s="61" customFormat="1" ht="14.25" customHeight="1">
      <c r="A40" s="58">
        <v>6</v>
      </c>
      <c r="B40" s="38" t="s">
        <v>37</v>
      </c>
      <c r="C40" s="38"/>
      <c r="D40" s="59"/>
      <c r="E40" s="59"/>
      <c r="F40" s="59"/>
      <c r="G40" s="60"/>
      <c r="H40" s="154"/>
    </row>
    <row r="41" spans="1:8" s="1" customFormat="1" ht="17.25" customHeight="1">
      <c r="A41" s="264"/>
      <c r="B41" s="270" t="s">
        <v>178</v>
      </c>
      <c r="C41" s="268" t="s">
        <v>43</v>
      </c>
      <c r="D41" s="260">
        <v>800</v>
      </c>
      <c r="E41" s="260">
        <v>80101</v>
      </c>
      <c r="F41" s="10">
        <v>4210</v>
      </c>
      <c r="G41" s="262" t="s">
        <v>40</v>
      </c>
      <c r="H41" s="128">
        <v>12000</v>
      </c>
    </row>
    <row r="42" spans="1:8" s="1" customFormat="1" ht="25.5" customHeight="1">
      <c r="A42" s="265"/>
      <c r="B42" s="271"/>
      <c r="C42" s="269"/>
      <c r="D42" s="261"/>
      <c r="E42" s="261"/>
      <c r="F42" s="10">
        <v>4300</v>
      </c>
      <c r="G42" s="263"/>
      <c r="H42" s="128">
        <v>4400</v>
      </c>
    </row>
    <row r="43" spans="1:8" s="1" customFormat="1" ht="20.25" customHeight="1">
      <c r="A43" s="264"/>
      <c r="B43" s="270" t="s">
        <v>179</v>
      </c>
      <c r="C43" s="268" t="s">
        <v>6</v>
      </c>
      <c r="D43" s="260">
        <v>900</v>
      </c>
      <c r="E43" s="260">
        <v>90095</v>
      </c>
      <c r="F43" s="10">
        <v>4110</v>
      </c>
      <c r="G43" s="262" t="s">
        <v>40</v>
      </c>
      <c r="H43" s="128">
        <v>394</v>
      </c>
    </row>
    <row r="44" spans="1:8" s="1" customFormat="1" ht="21" customHeight="1">
      <c r="A44" s="277"/>
      <c r="B44" s="278"/>
      <c r="C44" s="279"/>
      <c r="D44" s="272"/>
      <c r="E44" s="272"/>
      <c r="F44" s="10">
        <v>4170</v>
      </c>
      <c r="G44" s="273"/>
      <c r="H44" s="128">
        <v>2606</v>
      </c>
    </row>
    <row r="45" spans="1:8" s="1" customFormat="1" ht="18.75" customHeight="1">
      <c r="A45" s="265"/>
      <c r="B45" s="271"/>
      <c r="C45" s="269"/>
      <c r="D45" s="261"/>
      <c r="E45" s="261"/>
      <c r="F45" s="10">
        <v>4210</v>
      </c>
      <c r="G45" s="263"/>
      <c r="H45" s="128">
        <v>4509.5</v>
      </c>
    </row>
    <row r="46" spans="1:8" s="61" customFormat="1" ht="12" customHeight="1">
      <c r="A46" s="274" t="s">
        <v>33</v>
      </c>
      <c r="B46" s="275"/>
      <c r="C46" s="275"/>
      <c r="D46" s="275"/>
      <c r="E46" s="275"/>
      <c r="F46" s="275"/>
      <c r="G46" s="276"/>
      <c r="H46" s="154">
        <f>SUM(H41:H45)</f>
        <v>23909.5</v>
      </c>
    </row>
    <row r="47" spans="1:8" s="61" customFormat="1" ht="12" customHeight="1">
      <c r="A47" s="58">
        <v>7</v>
      </c>
      <c r="B47" s="38" t="s">
        <v>36</v>
      </c>
      <c r="C47" s="38"/>
      <c r="D47" s="59"/>
      <c r="E47" s="59"/>
      <c r="F47" s="59"/>
      <c r="G47" s="60"/>
      <c r="H47" s="154"/>
    </row>
    <row r="48" spans="1:8" s="1" customFormat="1" ht="16.5" customHeight="1">
      <c r="A48" s="264"/>
      <c r="B48" s="270" t="s">
        <v>181</v>
      </c>
      <c r="C48" s="268" t="s">
        <v>6</v>
      </c>
      <c r="D48" s="260">
        <v>600</v>
      </c>
      <c r="E48" s="260">
        <v>60016</v>
      </c>
      <c r="F48" s="10">
        <v>4210</v>
      </c>
      <c r="G48" s="262" t="s">
        <v>40</v>
      </c>
      <c r="H48" s="128">
        <v>1000</v>
      </c>
    </row>
    <row r="49" spans="1:8" s="1" customFormat="1" ht="15" customHeight="1">
      <c r="A49" s="265"/>
      <c r="B49" s="271"/>
      <c r="C49" s="269"/>
      <c r="D49" s="261"/>
      <c r="E49" s="261"/>
      <c r="F49" s="10">
        <v>4300</v>
      </c>
      <c r="G49" s="263"/>
      <c r="H49" s="128">
        <v>1500</v>
      </c>
    </row>
    <row r="50" spans="1:8" s="1" customFormat="1" ht="23.25" customHeight="1">
      <c r="A50" s="47"/>
      <c r="B50" s="92" t="s">
        <v>180</v>
      </c>
      <c r="C50" s="35" t="s">
        <v>6</v>
      </c>
      <c r="D50" s="10">
        <v>900</v>
      </c>
      <c r="E50" s="10">
        <v>90095</v>
      </c>
      <c r="F50" s="10">
        <v>4210</v>
      </c>
      <c r="G50" s="23" t="s">
        <v>40</v>
      </c>
      <c r="H50" s="128">
        <v>4524</v>
      </c>
    </row>
    <row r="51" spans="1:8" s="1" customFormat="1" ht="39.75" customHeight="1">
      <c r="A51" s="47"/>
      <c r="B51" s="92" t="s">
        <v>182</v>
      </c>
      <c r="C51" s="35" t="s">
        <v>204</v>
      </c>
      <c r="D51" s="10">
        <v>801</v>
      </c>
      <c r="E51" s="10">
        <v>80101</v>
      </c>
      <c r="F51" s="10">
        <v>4300</v>
      </c>
      <c r="G51" s="23" t="s">
        <v>40</v>
      </c>
      <c r="H51" s="128">
        <v>1500</v>
      </c>
    </row>
    <row r="52" spans="1:8" s="1" customFormat="1" ht="19.5" customHeight="1">
      <c r="A52" s="47"/>
      <c r="B52" s="92" t="s">
        <v>200</v>
      </c>
      <c r="C52" s="35" t="s">
        <v>6</v>
      </c>
      <c r="D52" s="10">
        <v>921</v>
      </c>
      <c r="E52" s="10">
        <v>92195</v>
      </c>
      <c r="F52" s="10">
        <v>4210</v>
      </c>
      <c r="G52" s="23" t="s">
        <v>40</v>
      </c>
      <c r="H52" s="128">
        <v>2000</v>
      </c>
    </row>
    <row r="53" spans="1:8" s="1" customFormat="1" ht="40.5" customHeight="1">
      <c r="A53" s="47"/>
      <c r="B53" s="92" t="s">
        <v>203</v>
      </c>
      <c r="C53" s="35" t="s">
        <v>204</v>
      </c>
      <c r="D53" s="10">
        <v>801</v>
      </c>
      <c r="E53" s="10">
        <v>80101</v>
      </c>
      <c r="F53" s="10">
        <v>4210</v>
      </c>
      <c r="G53" s="23" t="s">
        <v>40</v>
      </c>
      <c r="H53" s="128">
        <v>1000</v>
      </c>
    </row>
    <row r="54" spans="1:8" s="61" customFormat="1" ht="12" customHeight="1">
      <c r="A54" s="274" t="s">
        <v>33</v>
      </c>
      <c r="B54" s="275"/>
      <c r="C54" s="275"/>
      <c r="D54" s="275"/>
      <c r="E54" s="275"/>
      <c r="F54" s="275"/>
      <c r="G54" s="276"/>
      <c r="H54" s="154">
        <f>SUM(H48:H53)</f>
        <v>11524</v>
      </c>
    </row>
    <row r="55" spans="1:8" s="61" customFormat="1" ht="15" customHeight="1">
      <c r="A55" s="58">
        <v>8</v>
      </c>
      <c r="B55" s="38" t="s">
        <v>35</v>
      </c>
      <c r="C55" s="38"/>
      <c r="D55" s="59"/>
      <c r="E55" s="59"/>
      <c r="F55" s="59"/>
      <c r="G55" s="60"/>
      <c r="H55" s="154"/>
    </row>
    <row r="56" spans="1:8" s="1" customFormat="1" ht="19.5" customHeight="1">
      <c r="A56" s="264"/>
      <c r="B56" s="266" t="s">
        <v>183</v>
      </c>
      <c r="C56" s="268" t="s">
        <v>6</v>
      </c>
      <c r="D56" s="260">
        <v>600</v>
      </c>
      <c r="E56" s="260">
        <v>60016</v>
      </c>
      <c r="F56" s="10">
        <v>4210</v>
      </c>
      <c r="G56" s="262" t="s">
        <v>40</v>
      </c>
      <c r="H56" s="128">
        <v>1000</v>
      </c>
    </row>
    <row r="57" spans="1:8" s="1" customFormat="1" ht="17.25" customHeight="1">
      <c r="A57" s="265"/>
      <c r="B57" s="267"/>
      <c r="C57" s="269"/>
      <c r="D57" s="261"/>
      <c r="E57" s="261"/>
      <c r="F57" s="10">
        <v>4300</v>
      </c>
      <c r="G57" s="263"/>
      <c r="H57" s="128">
        <v>1000</v>
      </c>
    </row>
    <row r="58" spans="1:8" s="1" customFormat="1" ht="52.5" customHeight="1">
      <c r="A58" s="47"/>
      <c r="B58" s="91" t="s">
        <v>205</v>
      </c>
      <c r="C58" s="35" t="s">
        <v>187</v>
      </c>
      <c r="D58" s="10">
        <v>801</v>
      </c>
      <c r="E58" s="10">
        <v>80101</v>
      </c>
      <c r="F58" s="10">
        <v>4210</v>
      </c>
      <c r="G58" s="23" t="s">
        <v>40</v>
      </c>
      <c r="H58" s="128">
        <v>2200</v>
      </c>
    </row>
    <row r="59" spans="1:8" s="1" customFormat="1" ht="51.75" customHeight="1">
      <c r="A59" s="47"/>
      <c r="B59" s="91" t="s">
        <v>206</v>
      </c>
      <c r="C59" s="35" t="s">
        <v>187</v>
      </c>
      <c r="D59" s="10">
        <v>801</v>
      </c>
      <c r="E59" s="10">
        <v>80101</v>
      </c>
      <c r="F59" s="10">
        <v>4300</v>
      </c>
      <c r="G59" s="23" t="s">
        <v>40</v>
      </c>
      <c r="H59" s="128">
        <v>3900</v>
      </c>
    </row>
    <row r="60" spans="1:8" s="1" customFormat="1" ht="50.25" customHeight="1">
      <c r="A60" s="47"/>
      <c r="B60" s="92" t="s">
        <v>208</v>
      </c>
      <c r="C60" s="35" t="s">
        <v>187</v>
      </c>
      <c r="D60" s="10">
        <v>801</v>
      </c>
      <c r="E60" s="10">
        <v>80101</v>
      </c>
      <c r="F60" s="10">
        <v>4210</v>
      </c>
      <c r="G60" s="23" t="s">
        <v>40</v>
      </c>
      <c r="H60" s="128">
        <v>11549</v>
      </c>
    </row>
    <row r="61" spans="1:8" s="1" customFormat="1" ht="31.5" customHeight="1">
      <c r="A61" s="47"/>
      <c r="B61" s="92" t="s">
        <v>207</v>
      </c>
      <c r="C61" s="35" t="s">
        <v>6</v>
      </c>
      <c r="D61" s="10">
        <v>921</v>
      </c>
      <c r="E61" s="10">
        <v>92195</v>
      </c>
      <c r="F61" s="10">
        <v>4300</v>
      </c>
      <c r="G61" s="23" t="s">
        <v>40</v>
      </c>
      <c r="H61" s="128">
        <v>3400</v>
      </c>
    </row>
    <row r="62" spans="1:8" s="61" customFormat="1" ht="15" customHeight="1">
      <c r="A62" s="274" t="s">
        <v>33</v>
      </c>
      <c r="B62" s="275"/>
      <c r="C62" s="275"/>
      <c r="D62" s="275"/>
      <c r="E62" s="275"/>
      <c r="F62" s="275"/>
      <c r="G62" s="276"/>
      <c r="H62" s="154">
        <f>SUM(H56:H61)</f>
        <v>23049</v>
      </c>
    </row>
    <row r="63" spans="1:8" s="61" customFormat="1" ht="20.25" customHeight="1">
      <c r="A63" s="58">
        <v>9</v>
      </c>
      <c r="B63" s="38" t="s">
        <v>34</v>
      </c>
      <c r="C63" s="38"/>
      <c r="D63" s="59"/>
      <c r="E63" s="59"/>
      <c r="F63" s="59"/>
      <c r="G63" s="60"/>
      <c r="H63" s="154"/>
    </row>
    <row r="64" spans="1:8" s="1" customFormat="1" ht="30" customHeight="1">
      <c r="A64" s="47"/>
      <c r="B64" s="92" t="s">
        <v>184</v>
      </c>
      <c r="C64" s="35" t="s">
        <v>6</v>
      </c>
      <c r="D64" s="10">
        <v>921</v>
      </c>
      <c r="E64" s="10">
        <v>92195</v>
      </c>
      <c r="F64" s="10">
        <v>4210</v>
      </c>
      <c r="G64" s="23" t="s">
        <v>40</v>
      </c>
      <c r="H64" s="128">
        <v>5000</v>
      </c>
    </row>
    <row r="65" spans="1:8" s="1" customFormat="1" ht="25.5" customHeight="1">
      <c r="A65" s="47"/>
      <c r="B65" s="92" t="s">
        <v>132</v>
      </c>
      <c r="C65" s="35" t="s">
        <v>6</v>
      </c>
      <c r="D65" s="10">
        <v>921</v>
      </c>
      <c r="E65" s="10">
        <v>92109</v>
      </c>
      <c r="F65" s="10">
        <v>4210</v>
      </c>
      <c r="G65" s="23" t="s">
        <v>40</v>
      </c>
      <c r="H65" s="128">
        <v>4000</v>
      </c>
    </row>
    <row r="66" spans="1:8" s="1" customFormat="1" ht="27.75" customHeight="1">
      <c r="A66" s="50"/>
      <c r="B66" s="151" t="s">
        <v>185</v>
      </c>
      <c r="C66" s="150" t="s">
        <v>6</v>
      </c>
      <c r="D66" s="25">
        <v>926</v>
      </c>
      <c r="E66" s="25">
        <v>92695</v>
      </c>
      <c r="F66" s="10">
        <v>4210</v>
      </c>
      <c r="G66" s="104" t="s">
        <v>40</v>
      </c>
      <c r="H66" s="159">
        <v>3026</v>
      </c>
    </row>
    <row r="67" spans="1:8" s="61" customFormat="1" ht="18.75" customHeight="1">
      <c r="A67" s="274" t="s">
        <v>33</v>
      </c>
      <c r="B67" s="275"/>
      <c r="C67" s="275"/>
      <c r="D67" s="275"/>
      <c r="E67" s="275"/>
      <c r="F67" s="275"/>
      <c r="G67" s="276"/>
      <c r="H67" s="154">
        <f>SUM(H64:H66)</f>
        <v>12026</v>
      </c>
    </row>
    <row r="68" spans="1:8" s="21" customFormat="1" ht="21" customHeight="1">
      <c r="A68" s="280" t="s">
        <v>92</v>
      </c>
      <c r="B68" s="281"/>
      <c r="C68" s="48"/>
      <c r="D68" s="48"/>
      <c r="E68" s="48"/>
      <c r="F68" s="48"/>
      <c r="G68" s="34"/>
      <c r="H68" s="155">
        <f>SUM(H12,H17,H26,H34,H39,H46,H54,H62,H67)</f>
        <v>169469</v>
      </c>
    </row>
  </sheetData>
  <sheetProtection/>
  <mergeCells count="66">
    <mergeCell ref="G1:H1"/>
    <mergeCell ref="E31:E33"/>
    <mergeCell ref="A31:A33"/>
    <mergeCell ref="B31:B33"/>
    <mergeCell ref="C31:C33"/>
    <mergeCell ref="D31:D33"/>
    <mergeCell ref="G31:G32"/>
    <mergeCell ref="A67:G67"/>
    <mergeCell ref="A68:B68"/>
    <mergeCell ref="A39:G39"/>
    <mergeCell ref="A46:G46"/>
    <mergeCell ref="A54:G54"/>
    <mergeCell ref="A62:G62"/>
    <mergeCell ref="A43:A45"/>
    <mergeCell ref="B43:B45"/>
    <mergeCell ref="C43:C45"/>
    <mergeCell ref="E41:E42"/>
    <mergeCell ref="A2:H2"/>
    <mergeCell ref="A12:G12"/>
    <mergeCell ref="D28:D29"/>
    <mergeCell ref="E28:E29"/>
    <mergeCell ref="G28:G29"/>
    <mergeCell ref="A28:A29"/>
    <mergeCell ref="A26:G26"/>
    <mergeCell ref="E15:E16"/>
    <mergeCell ref="G15:G16"/>
    <mergeCell ref="C15:C16"/>
    <mergeCell ref="D15:D16"/>
    <mergeCell ref="A17:G17"/>
    <mergeCell ref="B19:B21"/>
    <mergeCell ref="C19:C21"/>
    <mergeCell ref="A15:A16"/>
    <mergeCell ref="B15:B16"/>
    <mergeCell ref="D19:D21"/>
    <mergeCell ref="G23:G25"/>
    <mergeCell ref="E19:E21"/>
    <mergeCell ref="E23:E25"/>
    <mergeCell ref="A34:G34"/>
    <mergeCell ref="D23:D25"/>
    <mergeCell ref="G19:G21"/>
    <mergeCell ref="A23:A25"/>
    <mergeCell ref="B23:B25"/>
    <mergeCell ref="C23:C25"/>
    <mergeCell ref="A19:A21"/>
    <mergeCell ref="B28:B29"/>
    <mergeCell ref="C28:C29"/>
    <mergeCell ref="A41:A42"/>
    <mergeCell ref="B41:B42"/>
    <mergeCell ref="C41:C42"/>
    <mergeCell ref="D41:D42"/>
    <mergeCell ref="G41:G42"/>
    <mergeCell ref="A48:A49"/>
    <mergeCell ref="B48:B49"/>
    <mergeCell ref="C48:C49"/>
    <mergeCell ref="D48:D49"/>
    <mergeCell ref="E48:E49"/>
    <mergeCell ref="G48:G49"/>
    <mergeCell ref="E43:E45"/>
    <mergeCell ref="G43:G45"/>
    <mergeCell ref="D43:D45"/>
    <mergeCell ref="E56:E57"/>
    <mergeCell ref="G56:G57"/>
    <mergeCell ref="A56:A57"/>
    <mergeCell ref="B56:B57"/>
    <mergeCell ref="C56:C57"/>
    <mergeCell ref="D56:D57"/>
  </mergeCells>
  <printOptions horizontalCentered="1"/>
  <pageMargins left="0" right="0" top="0.5118110236220472" bottom="0.984251968503937" header="0.5905511811023623" footer="0.7086614173228347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H4" sqref="H4:I4"/>
    </sheetView>
  </sheetViews>
  <sheetFormatPr defaultColWidth="9.00390625" defaultRowHeight="12.75"/>
  <cols>
    <col min="1" max="1" width="3.625" style="19" customWidth="1"/>
    <col min="2" max="2" width="39.00390625" style="19" customWidth="1"/>
    <col min="3" max="3" width="10.00390625" style="19" customWidth="1"/>
    <col min="4" max="4" width="10.375" style="19" customWidth="1"/>
    <col min="5" max="5" width="4.375" style="19" customWidth="1"/>
    <col min="6" max="6" width="6.875" style="19" customWidth="1"/>
    <col min="7" max="7" width="23.75390625" style="19" customWidth="1"/>
    <col min="8" max="8" width="12.375" style="51" customWidth="1"/>
    <col min="9" max="9" width="25.00390625" style="51" customWidth="1"/>
    <col min="10" max="16384" width="9.125" style="19" customWidth="1"/>
  </cols>
  <sheetData>
    <row r="1" spans="1:9" s="20" customFormat="1" ht="15">
      <c r="A1" s="213"/>
      <c r="B1" s="213"/>
      <c r="C1" s="213"/>
      <c r="D1" s="213"/>
      <c r="E1" s="213"/>
      <c r="F1" s="213"/>
      <c r="G1" s="213"/>
      <c r="H1" s="289" t="s">
        <v>123</v>
      </c>
      <c r="I1" s="289"/>
    </row>
    <row r="2" spans="1:9" s="20" customFormat="1" ht="15">
      <c r="A2" s="213"/>
      <c r="B2" s="213"/>
      <c r="C2" s="213"/>
      <c r="D2" s="213"/>
      <c r="E2" s="213"/>
      <c r="F2" s="213"/>
      <c r="G2" s="213"/>
      <c r="H2" s="289" t="s">
        <v>260</v>
      </c>
      <c r="I2" s="289"/>
    </row>
    <row r="3" spans="1:9" s="20" customFormat="1" ht="15">
      <c r="A3" s="213"/>
      <c r="B3" s="213"/>
      <c r="C3" s="213"/>
      <c r="D3" s="213"/>
      <c r="E3" s="213"/>
      <c r="F3" s="213"/>
      <c r="G3" s="213"/>
      <c r="H3" s="289" t="s">
        <v>124</v>
      </c>
      <c r="I3" s="289"/>
    </row>
    <row r="4" spans="1:9" s="20" customFormat="1" ht="15">
      <c r="A4" s="213"/>
      <c r="B4" s="213"/>
      <c r="C4" s="213"/>
      <c r="D4" s="213"/>
      <c r="E4" s="213"/>
      <c r="F4" s="213"/>
      <c r="G4" s="213"/>
      <c r="H4" s="289" t="s">
        <v>258</v>
      </c>
      <c r="I4" s="289"/>
    </row>
    <row r="5" spans="1:9" s="56" customFormat="1" ht="37.5" customHeight="1">
      <c r="A5" s="299" t="s">
        <v>195</v>
      </c>
      <c r="B5" s="299"/>
      <c r="C5" s="299"/>
      <c r="D5" s="299"/>
      <c r="E5" s="299"/>
      <c r="F5" s="299"/>
      <c r="G5" s="299"/>
      <c r="H5" s="299"/>
      <c r="I5" s="299"/>
    </row>
    <row r="6" ht="18.75" customHeight="1"/>
    <row r="7" spans="1:9" ht="48" customHeight="1">
      <c r="A7" s="298" t="s">
        <v>5</v>
      </c>
      <c r="B7" s="298" t="s">
        <v>8</v>
      </c>
      <c r="C7" s="298" t="s">
        <v>9</v>
      </c>
      <c r="D7" s="296" t="s">
        <v>84</v>
      </c>
      <c r="E7" s="298" t="s">
        <v>49</v>
      </c>
      <c r="F7" s="296" t="s">
        <v>50</v>
      </c>
      <c r="G7" s="298" t="s">
        <v>10</v>
      </c>
      <c r="H7" s="298"/>
      <c r="I7" s="300" t="s">
        <v>196</v>
      </c>
    </row>
    <row r="8" spans="1:9" ht="28.5" customHeight="1">
      <c r="A8" s="298"/>
      <c r="B8" s="298"/>
      <c r="C8" s="298"/>
      <c r="D8" s="297"/>
      <c r="E8" s="298"/>
      <c r="F8" s="297"/>
      <c r="G8" s="39" t="s">
        <v>11</v>
      </c>
      <c r="H8" s="52" t="s">
        <v>12</v>
      </c>
      <c r="I8" s="300"/>
    </row>
    <row r="9" spans="1:9" s="84" customFormat="1" ht="18" customHeight="1">
      <c r="A9" s="85">
        <v>1</v>
      </c>
      <c r="B9" s="85">
        <v>2</v>
      </c>
      <c r="C9" s="85">
        <v>3</v>
      </c>
      <c r="D9" s="86">
        <v>4</v>
      </c>
      <c r="E9" s="85">
        <v>5</v>
      </c>
      <c r="F9" s="86">
        <v>6</v>
      </c>
      <c r="G9" s="85">
        <v>7</v>
      </c>
      <c r="H9" s="88">
        <v>8</v>
      </c>
      <c r="I9" s="88">
        <v>9</v>
      </c>
    </row>
    <row r="10" spans="1:9" ht="36" customHeight="1">
      <c r="A10" s="40" t="s">
        <v>54</v>
      </c>
      <c r="B10" s="63" t="s">
        <v>29</v>
      </c>
      <c r="C10" s="62" t="s">
        <v>41</v>
      </c>
      <c r="D10" s="63" t="s">
        <v>6</v>
      </c>
      <c r="E10" s="89">
        <v>10</v>
      </c>
      <c r="F10" s="90">
        <v>1010</v>
      </c>
      <c r="G10" s="40" t="s">
        <v>13</v>
      </c>
      <c r="H10" s="87">
        <f>SUM(H11,H17)</f>
        <v>3143991</v>
      </c>
      <c r="I10" s="87">
        <f>SUM(I11,I17)</f>
        <v>1802573.22</v>
      </c>
    </row>
    <row r="11" spans="1:9" ht="30" customHeight="1">
      <c r="A11" s="41"/>
      <c r="B11" s="64" t="s">
        <v>257</v>
      </c>
      <c r="C11" s="41"/>
      <c r="D11" s="41"/>
      <c r="E11" s="41"/>
      <c r="F11" s="41"/>
      <c r="G11" s="41" t="s">
        <v>121</v>
      </c>
      <c r="H11" s="53">
        <f>SUM(H12:H14)</f>
        <v>0</v>
      </c>
      <c r="I11" s="53">
        <f>SUM(I12:I14)</f>
        <v>0</v>
      </c>
    </row>
    <row r="12" spans="1:9" ht="25.5" customHeight="1">
      <c r="A12" s="41"/>
      <c r="B12" s="64" t="s">
        <v>256</v>
      </c>
      <c r="C12" s="41"/>
      <c r="D12" s="41"/>
      <c r="E12" s="41"/>
      <c r="F12" s="41"/>
      <c r="G12" s="42" t="s">
        <v>14</v>
      </c>
      <c r="H12" s="53"/>
      <c r="I12" s="53"/>
    </row>
    <row r="13" spans="1:9" ht="11.25" customHeight="1">
      <c r="A13" s="41"/>
      <c r="B13" s="294" t="s">
        <v>42</v>
      </c>
      <c r="C13" s="41"/>
      <c r="D13" s="41"/>
      <c r="E13" s="41"/>
      <c r="F13" s="41"/>
      <c r="G13" s="42" t="s">
        <v>15</v>
      </c>
      <c r="H13" s="53"/>
      <c r="I13" s="53"/>
    </row>
    <row r="14" spans="1:9" ht="19.5" customHeight="1">
      <c r="A14" s="41"/>
      <c r="B14" s="295"/>
      <c r="C14" s="41"/>
      <c r="D14" s="41"/>
      <c r="E14" s="41"/>
      <c r="F14" s="41"/>
      <c r="G14" s="43" t="s">
        <v>16</v>
      </c>
      <c r="H14" s="53"/>
      <c r="I14" s="53"/>
    </row>
    <row r="15" spans="1:9" ht="18.75" customHeight="1">
      <c r="A15" s="41"/>
      <c r="B15" s="295"/>
      <c r="C15" s="41"/>
      <c r="D15" s="41"/>
      <c r="E15" s="41"/>
      <c r="F15" s="41"/>
      <c r="G15" s="82"/>
      <c r="H15" s="53"/>
      <c r="I15" s="53"/>
    </row>
    <row r="16" spans="1:9" ht="9" customHeight="1">
      <c r="A16" s="41"/>
      <c r="B16" s="295"/>
      <c r="C16" s="41"/>
      <c r="D16" s="41"/>
      <c r="E16" s="41"/>
      <c r="F16" s="41"/>
      <c r="G16" s="82"/>
      <c r="H16" s="53"/>
      <c r="I16" s="53"/>
    </row>
    <row r="17" spans="1:9" ht="12.75">
      <c r="A17" s="41"/>
      <c r="B17" s="295"/>
      <c r="C17" s="41"/>
      <c r="D17" s="41"/>
      <c r="E17" s="41"/>
      <c r="F17" s="41"/>
      <c r="G17" s="41" t="s">
        <v>120</v>
      </c>
      <c r="H17" s="53">
        <f>SUM(H18:H20)</f>
        <v>3143991</v>
      </c>
      <c r="I17" s="53">
        <f>SUM(I18:I20)</f>
        <v>1802573.22</v>
      </c>
    </row>
    <row r="18" spans="1:9" ht="12.75">
      <c r="A18" s="41"/>
      <c r="B18" s="295"/>
      <c r="C18" s="41"/>
      <c r="D18" s="41"/>
      <c r="E18" s="41"/>
      <c r="F18" s="41"/>
      <c r="G18" s="42" t="s">
        <v>14</v>
      </c>
      <c r="H18" s="53">
        <v>1264083</v>
      </c>
      <c r="I18" s="53">
        <v>719416.22</v>
      </c>
    </row>
    <row r="19" spans="1:9" ht="12.75">
      <c r="A19" s="41"/>
      <c r="B19" s="295"/>
      <c r="C19" s="41"/>
      <c r="D19" s="41"/>
      <c r="E19" s="41"/>
      <c r="F19" s="41"/>
      <c r="G19" s="42" t="s">
        <v>15</v>
      </c>
      <c r="H19" s="53"/>
      <c r="I19" s="53"/>
    </row>
    <row r="20" spans="1:9" ht="24">
      <c r="A20" s="41"/>
      <c r="B20" s="295"/>
      <c r="C20" s="41"/>
      <c r="D20" s="41"/>
      <c r="E20" s="41"/>
      <c r="F20" s="41"/>
      <c r="G20" s="43" t="s">
        <v>16</v>
      </c>
      <c r="H20" s="53">
        <v>1879908</v>
      </c>
      <c r="I20" s="53">
        <v>1083157</v>
      </c>
    </row>
    <row r="21" spans="1:9" ht="36">
      <c r="A21" s="41"/>
      <c r="B21" s="295"/>
      <c r="C21" s="41"/>
      <c r="D21" s="41"/>
      <c r="E21" s="41"/>
      <c r="F21" s="41"/>
      <c r="G21" s="82" t="s">
        <v>119</v>
      </c>
      <c r="H21" s="53"/>
      <c r="I21" s="53"/>
    </row>
    <row r="22" spans="1:9" ht="22.5" customHeight="1">
      <c r="A22" s="40">
        <v>2</v>
      </c>
      <c r="B22" s="45" t="s">
        <v>129</v>
      </c>
      <c r="C22" s="40" t="s">
        <v>125</v>
      </c>
      <c r="D22" s="292" t="s">
        <v>6</v>
      </c>
      <c r="E22" s="89">
        <v>10</v>
      </c>
      <c r="F22" s="90">
        <v>1041</v>
      </c>
      <c r="G22" s="40" t="s">
        <v>13</v>
      </c>
      <c r="H22" s="87">
        <f>SUM(H23,H28)</f>
        <v>348122</v>
      </c>
      <c r="I22" s="87">
        <f>SUM(I23,I28)</f>
        <v>341428</v>
      </c>
    </row>
    <row r="23" spans="1:9" ht="12.75">
      <c r="A23" s="41"/>
      <c r="B23" s="46" t="s">
        <v>253</v>
      </c>
      <c r="C23" s="41"/>
      <c r="D23" s="293"/>
      <c r="E23" s="41"/>
      <c r="F23" s="41"/>
      <c r="G23" s="41" t="s">
        <v>121</v>
      </c>
      <c r="H23" s="53">
        <f>SUM(H24:H26)</f>
        <v>0</v>
      </c>
      <c r="I23" s="53">
        <f>SUM(I24:I26)</f>
        <v>0</v>
      </c>
    </row>
    <row r="24" spans="1:9" ht="12.75">
      <c r="A24" s="41"/>
      <c r="B24" s="46" t="s">
        <v>254</v>
      </c>
      <c r="C24" s="41"/>
      <c r="D24" s="293"/>
      <c r="E24" s="41"/>
      <c r="F24" s="41"/>
      <c r="G24" s="42" t="s">
        <v>14</v>
      </c>
      <c r="H24" s="53">
        <v>0</v>
      </c>
      <c r="I24" s="53">
        <v>0</v>
      </c>
    </row>
    <row r="25" spans="1:9" ht="51">
      <c r="A25" s="94"/>
      <c r="B25" s="129" t="s">
        <v>255</v>
      </c>
      <c r="C25" s="116"/>
      <c r="D25" s="293"/>
      <c r="E25" s="41"/>
      <c r="F25" s="41"/>
      <c r="G25" s="42" t="s">
        <v>15</v>
      </c>
      <c r="H25" s="53"/>
      <c r="I25" s="53"/>
    </row>
    <row r="26" spans="1:9" ht="23.25" customHeight="1">
      <c r="A26" s="41"/>
      <c r="B26" s="195"/>
      <c r="C26" s="94"/>
      <c r="D26" s="41"/>
      <c r="E26" s="41"/>
      <c r="F26" s="41"/>
      <c r="G26" s="43" t="s">
        <v>16</v>
      </c>
      <c r="H26" s="53">
        <v>0</v>
      </c>
      <c r="I26" s="53">
        <v>0</v>
      </c>
    </row>
    <row r="27" spans="1:9" ht="13.5" customHeight="1">
      <c r="A27" s="41"/>
      <c r="B27" s="195"/>
      <c r="C27" s="41"/>
      <c r="D27" s="41"/>
      <c r="E27" s="41"/>
      <c r="F27" s="41"/>
      <c r="G27" s="82"/>
      <c r="H27" s="53"/>
      <c r="I27" s="53"/>
    </row>
    <row r="28" spans="1:9" ht="11.25" customHeight="1">
      <c r="A28" s="41"/>
      <c r="B28" s="41"/>
      <c r="C28" s="41"/>
      <c r="D28" s="41"/>
      <c r="E28" s="41"/>
      <c r="F28" s="41"/>
      <c r="G28" s="41" t="s">
        <v>120</v>
      </c>
      <c r="H28" s="53">
        <f>SUM(H29:H31)</f>
        <v>348122</v>
      </c>
      <c r="I28" s="53">
        <f>SUM(I29:I31)</f>
        <v>341428</v>
      </c>
    </row>
    <row r="29" spans="1:9" ht="12.75">
      <c r="A29" s="41"/>
      <c r="B29" s="41"/>
      <c r="C29" s="41"/>
      <c r="D29" s="41"/>
      <c r="E29" s="41"/>
      <c r="F29" s="41"/>
      <c r="G29" s="42" t="s">
        <v>14</v>
      </c>
      <c r="H29" s="53">
        <v>138201</v>
      </c>
      <c r="I29" s="53">
        <v>131507</v>
      </c>
    </row>
    <row r="30" spans="1:9" ht="12" customHeight="1">
      <c r="A30" s="41"/>
      <c r="B30" s="41"/>
      <c r="C30" s="41"/>
      <c r="D30" s="41"/>
      <c r="E30" s="41"/>
      <c r="F30" s="41"/>
      <c r="G30" s="42" t="s">
        <v>15</v>
      </c>
      <c r="H30" s="53"/>
      <c r="I30" s="53"/>
    </row>
    <row r="31" spans="1:9" ht="21.75" customHeight="1">
      <c r="A31" s="41"/>
      <c r="B31" s="41"/>
      <c r="C31" s="41"/>
      <c r="D31" s="41"/>
      <c r="E31" s="41"/>
      <c r="F31" s="41"/>
      <c r="G31" s="43" t="s">
        <v>16</v>
      </c>
      <c r="H31" s="53">
        <v>209921</v>
      </c>
      <c r="I31" s="53">
        <v>209921</v>
      </c>
    </row>
    <row r="32" spans="1:9" ht="34.5" customHeight="1">
      <c r="A32" s="41"/>
      <c r="B32" s="41"/>
      <c r="C32" s="44"/>
      <c r="D32" s="41"/>
      <c r="E32" s="41"/>
      <c r="F32" s="41"/>
      <c r="G32" s="82" t="s">
        <v>119</v>
      </c>
      <c r="H32" s="53"/>
      <c r="I32" s="53"/>
    </row>
    <row r="33" spans="1:9" s="173" customFormat="1" ht="38.25" customHeight="1">
      <c r="A33" s="171">
        <v>2</v>
      </c>
      <c r="B33" s="172" t="s">
        <v>30</v>
      </c>
      <c r="C33" s="171" t="s">
        <v>125</v>
      </c>
      <c r="D33" s="172" t="s">
        <v>6</v>
      </c>
      <c r="E33" s="171">
        <v>720</v>
      </c>
      <c r="F33" s="171">
        <v>72095</v>
      </c>
      <c r="G33" s="171" t="s">
        <v>13</v>
      </c>
      <c r="H33" s="167">
        <f>SUM(H34,H39)</f>
        <v>84967.67</v>
      </c>
      <c r="I33" s="167">
        <f>SUM(I34,I39)</f>
        <v>84967.67</v>
      </c>
    </row>
    <row r="34" spans="1:9" s="173" customFormat="1" ht="42.75" customHeight="1">
      <c r="A34" s="174"/>
      <c r="B34" s="175" t="s">
        <v>137</v>
      </c>
      <c r="C34" s="174"/>
      <c r="D34" s="175"/>
      <c r="E34" s="174"/>
      <c r="F34" s="174"/>
      <c r="G34" s="174" t="s">
        <v>121</v>
      </c>
      <c r="H34" s="168">
        <f>SUM(H35:H37)</f>
        <v>0</v>
      </c>
      <c r="I34" s="168">
        <f>SUM(I35:I37)</f>
        <v>0</v>
      </c>
    </row>
    <row r="35" spans="1:9" s="173" customFormat="1" ht="27" customHeight="1">
      <c r="A35" s="174"/>
      <c r="B35" s="175" t="s">
        <v>138</v>
      </c>
      <c r="C35" s="174"/>
      <c r="D35" s="175"/>
      <c r="E35" s="174"/>
      <c r="F35" s="174"/>
      <c r="G35" s="179" t="s">
        <v>14</v>
      </c>
      <c r="H35" s="168"/>
      <c r="I35" s="168"/>
    </row>
    <row r="36" spans="1:9" s="173" customFormat="1" ht="43.5" customHeight="1">
      <c r="A36" s="174"/>
      <c r="B36" s="175" t="s">
        <v>160</v>
      </c>
      <c r="C36" s="174"/>
      <c r="D36" s="175"/>
      <c r="E36" s="174"/>
      <c r="F36" s="174"/>
      <c r="G36" s="179" t="s">
        <v>15</v>
      </c>
      <c r="H36" s="168"/>
      <c r="I36" s="168"/>
    </row>
    <row r="37" spans="1:9" s="173" customFormat="1" ht="23.25" customHeight="1">
      <c r="A37" s="180"/>
      <c r="B37" s="180"/>
      <c r="C37" s="180"/>
      <c r="D37" s="180"/>
      <c r="E37" s="180"/>
      <c r="F37" s="180"/>
      <c r="G37" s="181" t="s">
        <v>16</v>
      </c>
      <c r="H37" s="168"/>
      <c r="I37" s="168"/>
    </row>
    <row r="38" spans="1:9" s="173" customFormat="1" ht="12" customHeight="1">
      <c r="A38" s="174"/>
      <c r="B38" s="192"/>
      <c r="C38" s="174"/>
      <c r="D38" s="174"/>
      <c r="E38" s="174"/>
      <c r="F38" s="174"/>
      <c r="G38" s="175"/>
      <c r="H38" s="168"/>
      <c r="I38" s="168"/>
    </row>
    <row r="39" spans="1:9" s="173" customFormat="1" ht="12.75">
      <c r="A39" s="174"/>
      <c r="B39" s="174"/>
      <c r="C39" s="174"/>
      <c r="D39" s="174"/>
      <c r="E39" s="174"/>
      <c r="F39" s="174"/>
      <c r="G39" s="174" t="s">
        <v>120</v>
      </c>
      <c r="H39" s="168">
        <f>SUM(H40:H42)</f>
        <v>84967.67</v>
      </c>
      <c r="I39" s="168">
        <f>SUM(I40:I42)</f>
        <v>84967.67</v>
      </c>
    </row>
    <row r="40" spans="1:9" s="173" customFormat="1" ht="18" customHeight="1">
      <c r="A40" s="174"/>
      <c r="B40" s="174"/>
      <c r="C40" s="174"/>
      <c r="D40" s="174"/>
      <c r="E40" s="174"/>
      <c r="F40" s="174"/>
      <c r="G40" s="179" t="s">
        <v>14</v>
      </c>
      <c r="H40" s="168">
        <v>19882.7</v>
      </c>
      <c r="I40" s="168">
        <v>19882.7</v>
      </c>
    </row>
    <row r="41" spans="1:9" s="173" customFormat="1" ht="18.75" customHeight="1">
      <c r="A41" s="174"/>
      <c r="B41" s="174"/>
      <c r="C41" s="174"/>
      <c r="D41" s="174"/>
      <c r="E41" s="174"/>
      <c r="F41" s="174"/>
      <c r="G41" s="179" t="s">
        <v>15</v>
      </c>
      <c r="H41" s="168"/>
      <c r="I41" s="168"/>
    </row>
    <row r="42" spans="1:9" s="173" customFormat="1" ht="30.75" customHeight="1">
      <c r="A42" s="174"/>
      <c r="B42" s="174"/>
      <c r="C42" s="174"/>
      <c r="D42" s="174"/>
      <c r="E42" s="174"/>
      <c r="F42" s="174"/>
      <c r="G42" s="181" t="s">
        <v>16</v>
      </c>
      <c r="H42" s="168">
        <v>65084.97</v>
      </c>
      <c r="I42" s="168">
        <v>65084.97</v>
      </c>
    </row>
    <row r="43" spans="1:9" s="173" customFormat="1" ht="49.5" customHeight="1">
      <c r="A43" s="174"/>
      <c r="B43" s="174"/>
      <c r="C43" s="174"/>
      <c r="D43" s="174"/>
      <c r="E43" s="174"/>
      <c r="F43" s="174"/>
      <c r="G43" s="175" t="s">
        <v>119</v>
      </c>
      <c r="H43" s="168"/>
      <c r="I43" s="168"/>
    </row>
    <row r="44" spans="1:9" s="173" customFormat="1" ht="41.25" customHeight="1">
      <c r="A44" s="171">
        <v>3</v>
      </c>
      <c r="B44" s="172" t="s">
        <v>30</v>
      </c>
      <c r="C44" s="171" t="s">
        <v>125</v>
      </c>
      <c r="D44" s="172" t="s">
        <v>6</v>
      </c>
      <c r="E44" s="171">
        <v>720</v>
      </c>
      <c r="F44" s="171">
        <v>72095</v>
      </c>
      <c r="G44" s="171" t="s">
        <v>13</v>
      </c>
      <c r="H44" s="167">
        <f>SUM(H45,H50)</f>
        <v>88286.2</v>
      </c>
      <c r="I44" s="167">
        <f>SUM(I45,I50)</f>
        <v>79746.2</v>
      </c>
    </row>
    <row r="45" spans="1:9" s="173" customFormat="1" ht="40.5" customHeight="1">
      <c r="A45" s="174"/>
      <c r="B45" s="175" t="s">
        <v>137</v>
      </c>
      <c r="C45" s="174"/>
      <c r="D45" s="175"/>
      <c r="E45" s="174"/>
      <c r="F45" s="174"/>
      <c r="G45" s="174" t="s">
        <v>121</v>
      </c>
      <c r="H45" s="168">
        <f>SUM(H46:H48)</f>
        <v>0</v>
      </c>
      <c r="I45" s="168">
        <f>SUM(I46:I48)</f>
        <v>0</v>
      </c>
    </row>
    <row r="46" spans="1:9" s="173" customFormat="1" ht="25.5">
      <c r="A46" s="174"/>
      <c r="B46" s="175" t="s">
        <v>138</v>
      </c>
      <c r="C46" s="174"/>
      <c r="D46" s="175"/>
      <c r="E46" s="174"/>
      <c r="F46" s="174"/>
      <c r="G46" s="179" t="s">
        <v>14</v>
      </c>
      <c r="H46" s="168"/>
      <c r="I46" s="168"/>
    </row>
    <row r="47" spans="1:9" s="173" customFormat="1" ht="25.5">
      <c r="A47" s="174"/>
      <c r="B47" s="175" t="s">
        <v>139</v>
      </c>
      <c r="C47" s="180"/>
      <c r="D47" s="175"/>
      <c r="E47" s="174"/>
      <c r="F47" s="174"/>
      <c r="G47" s="179" t="s">
        <v>15</v>
      </c>
      <c r="H47" s="168"/>
      <c r="I47" s="168"/>
    </row>
    <row r="48" spans="1:9" s="173" customFormat="1" ht="25.5">
      <c r="A48" s="180"/>
      <c r="B48" s="180"/>
      <c r="C48" s="180"/>
      <c r="D48" s="180"/>
      <c r="E48" s="180"/>
      <c r="F48" s="180"/>
      <c r="G48" s="181" t="s">
        <v>16</v>
      </c>
      <c r="H48" s="168"/>
      <c r="I48" s="168"/>
    </row>
    <row r="49" spans="1:9" s="173" customFormat="1" ht="12.75" customHeight="1">
      <c r="A49" s="174"/>
      <c r="B49" s="192"/>
      <c r="C49" s="180"/>
      <c r="D49" s="174"/>
      <c r="E49" s="180"/>
      <c r="F49" s="174"/>
      <c r="G49" s="175"/>
      <c r="H49" s="168"/>
      <c r="I49" s="168"/>
    </row>
    <row r="50" spans="1:9" s="173" customFormat="1" ht="12.75">
      <c r="A50" s="174"/>
      <c r="B50" s="180"/>
      <c r="C50" s="180"/>
      <c r="D50" s="174"/>
      <c r="E50" s="180"/>
      <c r="F50" s="174"/>
      <c r="G50" s="174" t="s">
        <v>120</v>
      </c>
      <c r="H50" s="200">
        <f>SUM(H51:H53)</f>
        <v>88286.2</v>
      </c>
      <c r="I50" s="168">
        <f>SUM(I51:I53)</f>
        <v>79746.2</v>
      </c>
    </row>
    <row r="51" spans="1:9" s="173" customFormat="1" ht="12.75">
      <c r="A51" s="174"/>
      <c r="B51" s="180"/>
      <c r="C51" s="180"/>
      <c r="D51" s="180"/>
      <c r="E51" s="174"/>
      <c r="F51" s="174"/>
      <c r="G51" s="198" t="s">
        <v>14</v>
      </c>
      <c r="H51" s="200">
        <v>22476.23</v>
      </c>
      <c r="I51" s="168">
        <v>13936.23</v>
      </c>
    </row>
    <row r="52" spans="1:9" s="173" customFormat="1" ht="12.75">
      <c r="A52" s="180"/>
      <c r="B52" s="180"/>
      <c r="C52" s="180"/>
      <c r="D52" s="180"/>
      <c r="E52" s="174"/>
      <c r="F52" s="180"/>
      <c r="G52" s="198" t="s">
        <v>15</v>
      </c>
      <c r="H52" s="200"/>
      <c r="I52" s="168"/>
    </row>
    <row r="53" spans="1:9" s="173" customFormat="1" ht="25.5">
      <c r="A53" s="180"/>
      <c r="B53" s="180"/>
      <c r="C53" s="180"/>
      <c r="D53" s="180"/>
      <c r="E53" s="174"/>
      <c r="F53" s="180"/>
      <c r="G53" s="199" t="s">
        <v>16</v>
      </c>
      <c r="H53" s="200">
        <v>65809.97</v>
      </c>
      <c r="I53" s="168">
        <v>65809.97</v>
      </c>
    </row>
    <row r="54" spans="1:9" s="173" customFormat="1" ht="44.25" customHeight="1">
      <c r="A54" s="180"/>
      <c r="B54" s="180"/>
      <c r="C54" s="180"/>
      <c r="D54" s="180"/>
      <c r="E54" s="174"/>
      <c r="F54" s="180"/>
      <c r="G54" s="196" t="s">
        <v>119</v>
      </c>
      <c r="H54" s="200"/>
      <c r="I54" s="168"/>
    </row>
    <row r="55" spans="1:9" ht="21" customHeight="1">
      <c r="A55" s="40">
        <v>4</v>
      </c>
      <c r="B55" s="45" t="s">
        <v>24</v>
      </c>
      <c r="C55" s="40" t="s">
        <v>25</v>
      </c>
      <c r="D55" s="45" t="s">
        <v>26</v>
      </c>
      <c r="E55" s="40">
        <v>853</v>
      </c>
      <c r="F55" s="40">
        <v>85395</v>
      </c>
      <c r="G55" s="40" t="s">
        <v>13</v>
      </c>
      <c r="H55" s="87">
        <f>SUM(H56,H61)</f>
        <v>841139.61</v>
      </c>
      <c r="I55" s="87">
        <f>SUM(I56,I61)</f>
        <v>142544</v>
      </c>
    </row>
    <row r="56" spans="1:9" ht="23.25" customHeight="1">
      <c r="A56" s="41"/>
      <c r="B56" s="46" t="s">
        <v>27</v>
      </c>
      <c r="C56" s="41"/>
      <c r="D56" s="46"/>
      <c r="E56" s="41"/>
      <c r="F56" s="41"/>
      <c r="G56" s="41" t="s">
        <v>121</v>
      </c>
      <c r="H56" s="53">
        <f>SUM(H57:H59)</f>
        <v>824375.71</v>
      </c>
      <c r="I56" s="53">
        <f>SUM(I57:I59)</f>
        <v>142544</v>
      </c>
    </row>
    <row r="57" spans="1:9" ht="67.5" customHeight="1">
      <c r="A57" s="41"/>
      <c r="B57" s="46" t="s">
        <v>98</v>
      </c>
      <c r="C57" s="41"/>
      <c r="D57" s="46"/>
      <c r="E57" s="41"/>
      <c r="F57" s="41"/>
      <c r="G57" s="42" t="s">
        <v>14</v>
      </c>
      <c r="H57" s="53">
        <v>91546.7</v>
      </c>
      <c r="I57" s="53">
        <v>14967.1</v>
      </c>
    </row>
    <row r="58" spans="1:9" ht="49.5" customHeight="1">
      <c r="A58" s="41"/>
      <c r="B58" s="46" t="s">
        <v>28</v>
      </c>
      <c r="C58" s="41"/>
      <c r="D58" s="46"/>
      <c r="E58" s="41"/>
      <c r="F58" s="41"/>
      <c r="G58" s="42" t="s">
        <v>15</v>
      </c>
      <c r="H58" s="53">
        <v>34863.32</v>
      </c>
      <c r="I58" s="53">
        <v>6414.5</v>
      </c>
    </row>
    <row r="59" spans="1:9" ht="26.25" customHeight="1">
      <c r="A59" s="41"/>
      <c r="B59" s="195"/>
      <c r="C59" s="41"/>
      <c r="D59" s="41"/>
      <c r="E59" s="41"/>
      <c r="F59" s="41"/>
      <c r="G59" s="43" t="s">
        <v>16</v>
      </c>
      <c r="H59" s="53">
        <v>697965.69</v>
      </c>
      <c r="I59" s="53">
        <v>121162.4</v>
      </c>
    </row>
    <row r="60" spans="1:9" ht="14.25" customHeight="1">
      <c r="A60" s="41"/>
      <c r="B60" s="195"/>
      <c r="C60" s="41"/>
      <c r="D60" s="41"/>
      <c r="E60" s="41"/>
      <c r="F60" s="41"/>
      <c r="G60" s="43"/>
      <c r="H60" s="53"/>
      <c r="I60" s="53"/>
    </row>
    <row r="61" spans="1:9" ht="11.25" customHeight="1">
      <c r="A61" s="41"/>
      <c r="B61" s="41"/>
      <c r="C61" s="41"/>
      <c r="D61" s="41"/>
      <c r="E61" s="41"/>
      <c r="F61" s="41"/>
      <c r="G61" s="41" t="s">
        <v>120</v>
      </c>
      <c r="H61" s="53">
        <f>SUM(H62:H64)</f>
        <v>16763.9</v>
      </c>
      <c r="I61" s="53">
        <f>SUM(I62:I64)</f>
        <v>0</v>
      </c>
    </row>
    <row r="62" spans="1:9" ht="12.75">
      <c r="A62" s="41"/>
      <c r="B62" s="41"/>
      <c r="C62" s="41"/>
      <c r="D62" s="41"/>
      <c r="E62" s="41"/>
      <c r="F62" s="41"/>
      <c r="G62" s="42" t="s">
        <v>14</v>
      </c>
      <c r="H62" s="53"/>
      <c r="I62" s="53"/>
    </row>
    <row r="63" spans="1:9" ht="12.75">
      <c r="A63" s="41"/>
      <c r="B63" s="41"/>
      <c r="C63" s="41"/>
      <c r="D63" s="41"/>
      <c r="E63" s="41"/>
      <c r="F63" s="41"/>
      <c r="G63" s="42" t="s">
        <v>15</v>
      </c>
      <c r="H63" s="53">
        <v>2514.58</v>
      </c>
      <c r="I63" s="53"/>
    </row>
    <row r="64" spans="1:9" ht="24">
      <c r="A64" s="41"/>
      <c r="B64" s="41"/>
      <c r="C64" s="41"/>
      <c r="D64" s="41"/>
      <c r="E64" s="41"/>
      <c r="F64" s="41"/>
      <c r="G64" s="43" t="s">
        <v>16</v>
      </c>
      <c r="H64" s="53">
        <v>14249.32</v>
      </c>
      <c r="I64" s="53"/>
    </row>
    <row r="65" spans="1:9" ht="41.25" customHeight="1">
      <c r="A65" s="94"/>
      <c r="B65" s="94"/>
      <c r="C65" s="94"/>
      <c r="D65" s="94"/>
      <c r="E65" s="94"/>
      <c r="F65" s="94"/>
      <c r="G65" s="197" t="s">
        <v>119</v>
      </c>
      <c r="H65" s="201"/>
      <c r="I65" s="53"/>
    </row>
    <row r="66" spans="1:9" s="173" customFormat="1" ht="20.25" customHeight="1">
      <c r="A66" s="171">
        <v>5</v>
      </c>
      <c r="B66" s="172" t="s">
        <v>24</v>
      </c>
      <c r="C66" s="171" t="s">
        <v>125</v>
      </c>
      <c r="D66" s="172" t="s">
        <v>6</v>
      </c>
      <c r="E66" s="171">
        <v>853</v>
      </c>
      <c r="F66" s="171">
        <v>85395</v>
      </c>
      <c r="G66" s="171" t="s">
        <v>13</v>
      </c>
      <c r="H66" s="167">
        <f>SUM(H67)</f>
        <v>1245936</v>
      </c>
      <c r="I66" s="167">
        <f>SUM(I67)</f>
        <v>498738.02</v>
      </c>
    </row>
    <row r="67" spans="1:9" s="173" customFormat="1" ht="46.5" customHeight="1">
      <c r="A67" s="174"/>
      <c r="B67" s="175" t="s">
        <v>126</v>
      </c>
      <c r="C67" s="174"/>
      <c r="D67" s="175"/>
      <c r="E67" s="174"/>
      <c r="F67" s="174"/>
      <c r="G67" s="174" t="s">
        <v>121</v>
      </c>
      <c r="H67" s="168">
        <f>SUM(H68:H70)</f>
        <v>1245936</v>
      </c>
      <c r="I67" s="168">
        <f>SUM(I68:I70)</f>
        <v>498738.02</v>
      </c>
    </row>
    <row r="68" spans="1:9" s="173" customFormat="1" ht="27" customHeight="1">
      <c r="A68" s="174"/>
      <c r="B68" s="290" t="s">
        <v>127</v>
      </c>
      <c r="C68" s="174"/>
      <c r="D68" s="175"/>
      <c r="E68" s="174"/>
      <c r="F68" s="174"/>
      <c r="G68" s="176" t="s">
        <v>14</v>
      </c>
      <c r="H68" s="168">
        <v>21050</v>
      </c>
      <c r="I68" s="168">
        <v>5415.91</v>
      </c>
    </row>
    <row r="69" spans="1:9" s="173" customFormat="1" ht="26.25" customHeight="1">
      <c r="A69" s="174"/>
      <c r="B69" s="291"/>
      <c r="C69" s="174"/>
      <c r="D69" s="175"/>
      <c r="E69" s="174"/>
      <c r="F69" s="174"/>
      <c r="G69" s="176" t="s">
        <v>15</v>
      </c>
      <c r="H69" s="168">
        <v>165840.4</v>
      </c>
      <c r="I69" s="168">
        <v>66798.87</v>
      </c>
    </row>
    <row r="70" spans="1:9" s="173" customFormat="1" ht="33.75" customHeight="1">
      <c r="A70" s="174"/>
      <c r="B70" s="291"/>
      <c r="C70" s="174"/>
      <c r="D70" s="174"/>
      <c r="E70" s="174"/>
      <c r="F70" s="174"/>
      <c r="G70" s="177" t="s">
        <v>16</v>
      </c>
      <c r="H70" s="168">
        <v>1059045.6</v>
      </c>
      <c r="I70" s="168">
        <v>426523.24</v>
      </c>
    </row>
    <row r="71" spans="1:9" s="173" customFormat="1" ht="15" customHeight="1">
      <c r="A71" s="174"/>
      <c r="B71" s="175" t="s">
        <v>128</v>
      </c>
      <c r="C71" s="174"/>
      <c r="D71" s="174"/>
      <c r="E71" s="174"/>
      <c r="F71" s="174"/>
      <c r="G71" s="178"/>
      <c r="H71" s="168"/>
      <c r="I71" s="168"/>
    </row>
    <row r="72" spans="1:9" ht="11.25" customHeight="1">
      <c r="A72" s="41"/>
      <c r="B72" s="41"/>
      <c r="C72" s="41"/>
      <c r="D72" s="41"/>
      <c r="E72" s="41"/>
      <c r="F72" s="41"/>
      <c r="G72" s="41" t="s">
        <v>120</v>
      </c>
      <c r="H72" s="53">
        <v>0</v>
      </c>
      <c r="I72" s="53">
        <f>SUM(I73:I75)</f>
        <v>0</v>
      </c>
    </row>
    <row r="73" spans="1:9" ht="12.75">
      <c r="A73" s="41"/>
      <c r="B73" s="41"/>
      <c r="C73" s="41"/>
      <c r="D73" s="41"/>
      <c r="E73" s="41"/>
      <c r="F73" s="41"/>
      <c r="G73" s="42" t="s">
        <v>14</v>
      </c>
      <c r="H73" s="53"/>
      <c r="I73" s="53"/>
    </row>
    <row r="74" spans="1:9" ht="12.75">
      <c r="A74" s="41"/>
      <c r="B74" s="41"/>
      <c r="C74" s="41"/>
      <c r="D74" s="41"/>
      <c r="E74" s="41"/>
      <c r="F74" s="41"/>
      <c r="G74" s="42" t="s">
        <v>15</v>
      </c>
      <c r="H74" s="53"/>
      <c r="I74" s="53"/>
    </row>
    <row r="75" spans="1:9" ht="24">
      <c r="A75" s="41"/>
      <c r="B75" s="41"/>
      <c r="C75" s="41"/>
      <c r="D75" s="41"/>
      <c r="E75" s="41"/>
      <c r="F75" s="41"/>
      <c r="G75" s="43" t="s">
        <v>16</v>
      </c>
      <c r="H75" s="53"/>
      <c r="I75" s="53"/>
    </row>
    <row r="76" spans="1:9" ht="46.5" customHeight="1">
      <c r="A76" s="44"/>
      <c r="B76" s="44"/>
      <c r="C76" s="44"/>
      <c r="D76" s="44"/>
      <c r="E76" s="44"/>
      <c r="F76" s="44"/>
      <c r="G76" s="193" t="s">
        <v>119</v>
      </c>
      <c r="H76" s="54"/>
      <c r="I76" s="54"/>
    </row>
    <row r="77" spans="1:9" s="56" customFormat="1" ht="12.75">
      <c r="A77" s="83"/>
      <c r="B77" s="83" t="s">
        <v>122</v>
      </c>
      <c r="C77" s="83"/>
      <c r="D77" s="83"/>
      <c r="E77" s="83"/>
      <c r="F77" s="83"/>
      <c r="G77" s="83"/>
      <c r="H77" s="55">
        <f aca="true" t="shared" si="0" ref="H77:I81">SUM(H10,H22,H33,H44,H55,H66)</f>
        <v>5752442.48</v>
      </c>
      <c r="I77" s="55">
        <f t="shared" si="0"/>
        <v>2949997.11</v>
      </c>
    </row>
    <row r="78" spans="1:9" ht="12.75">
      <c r="A78" s="41"/>
      <c r="B78" s="41" t="s">
        <v>121</v>
      </c>
      <c r="C78" s="41"/>
      <c r="D78" s="41"/>
      <c r="E78" s="41"/>
      <c r="F78" s="41"/>
      <c r="G78" s="41"/>
      <c r="H78" s="55">
        <f t="shared" si="0"/>
        <v>2070311.71</v>
      </c>
      <c r="I78" s="55">
        <f t="shared" si="0"/>
        <v>641282.02</v>
      </c>
    </row>
    <row r="79" spans="1:9" ht="12.75">
      <c r="A79" s="41"/>
      <c r="B79" s="42" t="s">
        <v>14</v>
      </c>
      <c r="C79" s="41"/>
      <c r="D79" s="41"/>
      <c r="E79" s="41"/>
      <c r="F79" s="41"/>
      <c r="G79" s="41"/>
      <c r="H79" s="55">
        <f t="shared" si="0"/>
        <v>112596.7</v>
      </c>
      <c r="I79" s="55">
        <f t="shared" si="0"/>
        <v>20383.010000000002</v>
      </c>
    </row>
    <row r="80" spans="1:9" ht="12.75">
      <c r="A80" s="41"/>
      <c r="B80" s="42" t="s">
        <v>15</v>
      </c>
      <c r="C80" s="41"/>
      <c r="D80" s="41"/>
      <c r="E80" s="41"/>
      <c r="F80" s="41"/>
      <c r="G80" s="41"/>
      <c r="H80" s="55">
        <f t="shared" si="0"/>
        <v>200703.72</v>
      </c>
      <c r="I80" s="55">
        <f t="shared" si="0"/>
        <v>73213.37</v>
      </c>
    </row>
    <row r="81" spans="1:9" ht="12.75">
      <c r="A81" s="41"/>
      <c r="B81" s="43" t="s">
        <v>16</v>
      </c>
      <c r="C81" s="41"/>
      <c r="D81" s="41"/>
      <c r="E81" s="41"/>
      <c r="F81" s="41"/>
      <c r="G81" s="94"/>
      <c r="H81" s="55">
        <f t="shared" si="0"/>
        <v>1757011.29</v>
      </c>
      <c r="I81" s="55">
        <f t="shared" si="0"/>
        <v>547685.64</v>
      </c>
    </row>
    <row r="82" spans="1:9" ht="14.25" customHeight="1">
      <c r="A82" s="41"/>
      <c r="B82" s="82"/>
      <c r="C82" s="41"/>
      <c r="D82" s="41"/>
      <c r="E82" s="41"/>
      <c r="F82" s="41"/>
      <c r="G82" s="94"/>
      <c r="H82" s="55">
        <f>SUM(H16,H27,H38)</f>
        <v>0</v>
      </c>
      <c r="I82" s="55">
        <f>SUM(I16,I27,I38)</f>
        <v>0</v>
      </c>
    </row>
    <row r="83" spans="1:9" ht="12.75">
      <c r="A83" s="41"/>
      <c r="B83" s="41" t="s">
        <v>120</v>
      </c>
      <c r="C83" s="41"/>
      <c r="D83" s="41"/>
      <c r="E83" s="41"/>
      <c r="F83" s="41"/>
      <c r="G83" s="41"/>
      <c r="H83" s="55">
        <f aca="true" t="shared" si="1" ref="H83:I87">SUM(H17,H28,H39,H50,H61)</f>
        <v>3682130.77</v>
      </c>
      <c r="I83" s="55">
        <f t="shared" si="1"/>
        <v>2308715.09</v>
      </c>
    </row>
    <row r="84" spans="1:9" ht="12.75">
      <c r="A84" s="41"/>
      <c r="B84" s="42" t="s">
        <v>14</v>
      </c>
      <c r="C84" s="41"/>
      <c r="D84" s="41"/>
      <c r="E84" s="41"/>
      <c r="F84" s="41"/>
      <c r="G84" s="41"/>
      <c r="H84" s="55">
        <f t="shared" si="1"/>
        <v>1444642.93</v>
      </c>
      <c r="I84" s="55">
        <f t="shared" si="1"/>
        <v>884742.1499999999</v>
      </c>
    </row>
    <row r="85" spans="1:9" ht="12.75">
      <c r="A85" s="41"/>
      <c r="B85" s="42" t="s">
        <v>15</v>
      </c>
      <c r="C85" s="41"/>
      <c r="D85" s="41"/>
      <c r="E85" s="41"/>
      <c r="F85" s="41"/>
      <c r="G85" s="41"/>
      <c r="H85" s="55">
        <f t="shared" si="1"/>
        <v>2514.58</v>
      </c>
      <c r="I85" s="55">
        <f t="shared" si="1"/>
        <v>0</v>
      </c>
    </row>
    <row r="86" spans="1:9" ht="12.75">
      <c r="A86" s="41"/>
      <c r="B86" s="43" t="s">
        <v>16</v>
      </c>
      <c r="C86" s="41"/>
      <c r="D86" s="41"/>
      <c r="E86" s="41"/>
      <c r="F86" s="41"/>
      <c r="G86" s="41"/>
      <c r="H86" s="55">
        <f t="shared" si="1"/>
        <v>2234973.2600000002</v>
      </c>
      <c r="I86" s="55">
        <f t="shared" si="1"/>
        <v>1423972.94</v>
      </c>
    </row>
    <row r="87" spans="1:9" ht="24">
      <c r="A87" s="44"/>
      <c r="B87" s="193" t="s">
        <v>119</v>
      </c>
      <c r="C87" s="44"/>
      <c r="D87" s="44"/>
      <c r="E87" s="44"/>
      <c r="F87" s="44"/>
      <c r="G87" s="44"/>
      <c r="H87" s="194">
        <f t="shared" si="1"/>
        <v>0</v>
      </c>
      <c r="I87" s="194">
        <f t="shared" si="1"/>
        <v>0</v>
      </c>
    </row>
  </sheetData>
  <sheetProtection/>
  <mergeCells count="16">
    <mergeCell ref="I7:I8"/>
    <mergeCell ref="A7:A8"/>
    <mergeCell ref="B7:B8"/>
    <mergeCell ref="C7:C8"/>
    <mergeCell ref="D7:D8"/>
    <mergeCell ref="E7:E8"/>
    <mergeCell ref="H1:I1"/>
    <mergeCell ref="H2:I2"/>
    <mergeCell ref="H3:I3"/>
    <mergeCell ref="H4:I4"/>
    <mergeCell ref="B68:B70"/>
    <mergeCell ref="D22:D25"/>
    <mergeCell ref="B13:B21"/>
    <mergeCell ref="F7:F8"/>
    <mergeCell ref="G7:H7"/>
    <mergeCell ref="A5:I5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landscape" paperSize="9" r:id="rId1"/>
  <headerFooter alignWithMargins="0">
    <oddFooter>&amp;CStrona &amp;P z &amp;N</oddFooter>
  </headerFooter>
  <rowBreaks count="1" manualBreakCount="1">
    <brk id="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A3" sqref="A3:IV3"/>
    </sheetView>
  </sheetViews>
  <sheetFormatPr defaultColWidth="9.00390625" defaultRowHeight="12.75"/>
  <cols>
    <col min="1" max="1" width="18.625" style="74" customWidth="1"/>
    <col min="2" max="2" width="4.00390625" style="74" customWidth="1"/>
    <col min="3" max="3" width="5.875" style="74" customWidth="1"/>
    <col min="4" max="4" width="5.25390625" style="74" customWidth="1"/>
    <col min="5" max="5" width="6.625" style="74" customWidth="1"/>
    <col min="6" max="6" width="9.00390625" style="74" customWidth="1"/>
    <col min="7" max="7" width="7.125" style="74" customWidth="1"/>
    <col min="8" max="8" width="7.00390625" style="74" customWidth="1"/>
    <col min="9" max="9" width="7.375" style="74" customWidth="1"/>
    <col min="10" max="10" width="7.00390625" style="74" customWidth="1"/>
    <col min="11" max="11" width="7.25390625" style="74" customWidth="1"/>
    <col min="12" max="12" width="7.00390625" style="74" customWidth="1"/>
    <col min="13" max="13" width="6.375" style="74" customWidth="1"/>
    <col min="14" max="14" width="6.625" style="74" customWidth="1"/>
    <col min="15" max="15" width="9.00390625" style="74" customWidth="1"/>
    <col min="16" max="16" width="9.625" style="75" customWidth="1"/>
    <col min="17" max="17" width="6.875" style="75" customWidth="1"/>
    <col min="18" max="18" width="6.125" style="75" customWidth="1"/>
    <col min="19" max="19" width="8.25390625" style="75" customWidth="1"/>
    <col min="20" max="16384" width="9.125" style="75" customWidth="1"/>
  </cols>
  <sheetData>
    <row r="1" spans="16:19" ht="67.5" customHeight="1">
      <c r="P1" s="338" t="s">
        <v>262</v>
      </c>
      <c r="Q1" s="340"/>
      <c r="R1" s="340"/>
      <c r="S1" s="340"/>
    </row>
    <row r="2" spans="1:19" ht="58.5" customHeight="1">
      <c r="A2" s="217" t="s">
        <v>194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ht="21.75" customHeight="1">
      <c r="A3" s="73"/>
      <c r="B3" s="73"/>
      <c r="C3" s="73"/>
      <c r="D3" s="73"/>
      <c r="E3" s="73"/>
      <c r="F3" s="73"/>
      <c r="G3" s="73"/>
      <c r="S3" s="76" t="s">
        <v>104</v>
      </c>
    </row>
    <row r="4" spans="1:19" s="144" customFormat="1" ht="11.25">
      <c r="A4" s="302" t="s">
        <v>71</v>
      </c>
      <c r="B4" s="302" t="s">
        <v>49</v>
      </c>
      <c r="C4" s="302" t="s">
        <v>50</v>
      </c>
      <c r="D4" s="302" t="s">
        <v>51</v>
      </c>
      <c r="E4" s="302" t="s">
        <v>4</v>
      </c>
      <c r="F4" s="302" t="s">
        <v>113</v>
      </c>
      <c r="G4" s="311" t="s">
        <v>87</v>
      </c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12"/>
    </row>
    <row r="5" spans="1:19" s="144" customFormat="1" ht="11.25">
      <c r="A5" s="303"/>
      <c r="B5" s="303"/>
      <c r="C5" s="303"/>
      <c r="D5" s="303"/>
      <c r="E5" s="303"/>
      <c r="F5" s="303"/>
      <c r="G5" s="302" t="s">
        <v>105</v>
      </c>
      <c r="H5" s="301" t="s">
        <v>87</v>
      </c>
      <c r="I5" s="301"/>
      <c r="J5" s="301"/>
      <c r="K5" s="301"/>
      <c r="L5" s="301"/>
      <c r="M5" s="301"/>
      <c r="N5" s="301"/>
      <c r="O5" s="302" t="s">
        <v>106</v>
      </c>
      <c r="P5" s="305" t="s">
        <v>87</v>
      </c>
      <c r="Q5" s="306"/>
      <c r="R5" s="306"/>
      <c r="S5" s="307"/>
    </row>
    <row r="6" spans="1:19" s="144" customFormat="1" ht="21.75" customHeight="1">
      <c r="A6" s="303"/>
      <c r="B6" s="303"/>
      <c r="C6" s="303"/>
      <c r="D6" s="303"/>
      <c r="E6" s="303"/>
      <c r="F6" s="303"/>
      <c r="G6" s="303"/>
      <c r="H6" s="311" t="s">
        <v>107</v>
      </c>
      <c r="I6" s="312"/>
      <c r="J6" s="302" t="s">
        <v>108</v>
      </c>
      <c r="K6" s="302" t="s">
        <v>109</v>
      </c>
      <c r="L6" s="302" t="s">
        <v>110</v>
      </c>
      <c r="M6" s="302" t="s">
        <v>114</v>
      </c>
      <c r="N6" s="302" t="s">
        <v>115</v>
      </c>
      <c r="O6" s="303"/>
      <c r="P6" s="311" t="s">
        <v>0</v>
      </c>
      <c r="Q6" s="145" t="s">
        <v>53</v>
      </c>
      <c r="R6" s="301" t="s">
        <v>111</v>
      </c>
      <c r="S6" s="301" t="s">
        <v>116</v>
      </c>
    </row>
    <row r="7" spans="1:19" s="144" customFormat="1" ht="115.5">
      <c r="A7" s="304"/>
      <c r="B7" s="304"/>
      <c r="C7" s="304"/>
      <c r="D7" s="304"/>
      <c r="E7" s="304"/>
      <c r="F7" s="304"/>
      <c r="G7" s="304"/>
      <c r="H7" s="147" t="s">
        <v>2</v>
      </c>
      <c r="I7" s="147" t="s">
        <v>112</v>
      </c>
      <c r="J7" s="304"/>
      <c r="K7" s="304"/>
      <c r="L7" s="304"/>
      <c r="M7" s="304"/>
      <c r="N7" s="304"/>
      <c r="O7" s="304"/>
      <c r="P7" s="301"/>
      <c r="Q7" s="146" t="s">
        <v>1</v>
      </c>
      <c r="R7" s="301"/>
      <c r="S7" s="301"/>
    </row>
    <row r="8" spans="1:19" ht="6" customHeight="1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  <c r="M8" s="77">
        <v>13</v>
      </c>
      <c r="N8" s="77">
        <v>14</v>
      </c>
      <c r="O8" s="77">
        <v>15</v>
      </c>
      <c r="P8" s="77">
        <v>16</v>
      </c>
      <c r="Q8" s="77">
        <v>17</v>
      </c>
      <c r="R8" s="77">
        <v>18</v>
      </c>
      <c r="S8" s="77">
        <v>19</v>
      </c>
    </row>
    <row r="9" spans="1:19" ht="54" customHeight="1">
      <c r="A9" s="313" t="s">
        <v>117</v>
      </c>
      <c r="B9" s="314"/>
      <c r="C9" s="315"/>
      <c r="D9" s="80"/>
      <c r="E9" s="96">
        <f>SUM(E10:E11)</f>
        <v>0</v>
      </c>
      <c r="F9" s="96">
        <f aca="true" t="shared" si="0" ref="F9:S9">SUM(F10:F11)</f>
        <v>0</v>
      </c>
      <c r="G9" s="96">
        <f t="shared" si="0"/>
        <v>0</v>
      </c>
      <c r="H9" s="96">
        <f t="shared" si="0"/>
        <v>0</v>
      </c>
      <c r="I9" s="96">
        <f t="shared" si="0"/>
        <v>0</v>
      </c>
      <c r="J9" s="96">
        <f t="shared" si="0"/>
        <v>0</v>
      </c>
      <c r="K9" s="96">
        <f t="shared" si="0"/>
        <v>0</v>
      </c>
      <c r="L9" s="96">
        <f t="shared" si="0"/>
        <v>0</v>
      </c>
      <c r="M9" s="96">
        <f t="shared" si="0"/>
        <v>0</v>
      </c>
      <c r="N9" s="96">
        <f t="shared" si="0"/>
        <v>0</v>
      </c>
      <c r="O9" s="96">
        <f t="shared" si="0"/>
        <v>0</v>
      </c>
      <c r="P9" s="96">
        <f t="shared" si="0"/>
        <v>0</v>
      </c>
      <c r="Q9" s="96">
        <f t="shared" si="0"/>
        <v>0</v>
      </c>
      <c r="R9" s="96">
        <f t="shared" si="0"/>
        <v>0</v>
      </c>
      <c r="S9" s="96">
        <f t="shared" si="0"/>
        <v>0</v>
      </c>
    </row>
    <row r="10" spans="1:19" ht="13.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9"/>
      <c r="Q10" s="79"/>
      <c r="R10" s="79"/>
      <c r="S10" s="79"/>
    </row>
    <row r="11" spans="1:19" ht="14.2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9"/>
      <c r="Q11" s="79"/>
      <c r="R11" s="79"/>
      <c r="S11" s="79"/>
    </row>
    <row r="12" spans="1:19" ht="59.25" customHeight="1">
      <c r="A12" s="319" t="s">
        <v>168</v>
      </c>
      <c r="B12" s="320"/>
      <c r="C12" s="321"/>
      <c r="D12" s="81"/>
      <c r="E12" s="96">
        <f>SUM(E13:E14)</f>
        <v>0</v>
      </c>
      <c r="F12" s="96">
        <f aca="true" t="shared" si="1" ref="F12:S12">SUM(F13:F14)</f>
        <v>0</v>
      </c>
      <c r="G12" s="96">
        <f t="shared" si="1"/>
        <v>0</v>
      </c>
      <c r="H12" s="96">
        <f t="shared" si="1"/>
        <v>0</v>
      </c>
      <c r="I12" s="96">
        <f t="shared" si="1"/>
        <v>0</v>
      </c>
      <c r="J12" s="96">
        <f t="shared" si="1"/>
        <v>0</v>
      </c>
      <c r="K12" s="96">
        <f t="shared" si="1"/>
        <v>0</v>
      </c>
      <c r="L12" s="96">
        <f t="shared" si="1"/>
        <v>0</v>
      </c>
      <c r="M12" s="96">
        <f t="shared" si="1"/>
        <v>0</v>
      </c>
      <c r="N12" s="96">
        <f t="shared" si="1"/>
        <v>0</v>
      </c>
      <c r="O12" s="96">
        <f t="shared" si="1"/>
        <v>0</v>
      </c>
      <c r="P12" s="96">
        <f t="shared" si="1"/>
        <v>0</v>
      </c>
      <c r="Q12" s="96">
        <f t="shared" si="1"/>
        <v>0</v>
      </c>
      <c r="R12" s="96">
        <f t="shared" si="1"/>
        <v>0</v>
      </c>
      <c r="S12" s="96">
        <f t="shared" si="1"/>
        <v>0</v>
      </c>
    </row>
    <row r="13" spans="1:19" ht="28.5" customHeight="1">
      <c r="A13" s="78"/>
      <c r="B13" s="78"/>
      <c r="C13" s="78"/>
      <c r="D13" s="78"/>
      <c r="E13" s="78"/>
      <c r="F13" s="117"/>
      <c r="G13" s="117"/>
      <c r="H13" s="117"/>
      <c r="I13" s="117"/>
      <c r="J13" s="117"/>
      <c r="K13" s="78"/>
      <c r="L13" s="78"/>
      <c r="M13" s="78"/>
      <c r="N13" s="78"/>
      <c r="O13" s="78"/>
      <c r="P13" s="79"/>
      <c r="Q13" s="79"/>
      <c r="R13" s="79"/>
      <c r="S13" s="79"/>
    </row>
    <row r="14" spans="1:19" ht="30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9"/>
      <c r="Q14" s="79"/>
      <c r="R14" s="79"/>
      <c r="S14" s="79"/>
    </row>
    <row r="15" spans="1:19" ht="46.5" customHeight="1">
      <c r="A15" s="316" t="s">
        <v>118</v>
      </c>
      <c r="B15" s="317"/>
      <c r="C15" s="318"/>
      <c r="D15" s="95"/>
      <c r="E15" s="96">
        <f aca="true" t="shared" si="2" ref="E15:S15">SUM(E16:E18)</f>
        <v>0</v>
      </c>
      <c r="F15" s="96">
        <f t="shared" si="2"/>
        <v>1000000</v>
      </c>
      <c r="G15" s="96">
        <f t="shared" si="2"/>
        <v>0</v>
      </c>
      <c r="H15" s="96">
        <f t="shared" si="2"/>
        <v>0</v>
      </c>
      <c r="I15" s="96">
        <f t="shared" si="2"/>
        <v>0</v>
      </c>
      <c r="J15" s="96">
        <f t="shared" si="2"/>
        <v>0</v>
      </c>
      <c r="K15" s="96">
        <f t="shared" si="2"/>
        <v>0</v>
      </c>
      <c r="L15" s="96">
        <f t="shared" si="2"/>
        <v>0</v>
      </c>
      <c r="M15" s="96">
        <f t="shared" si="2"/>
        <v>0</v>
      </c>
      <c r="N15" s="96">
        <f t="shared" si="2"/>
        <v>0</v>
      </c>
      <c r="O15" s="96">
        <f t="shared" si="2"/>
        <v>1000000</v>
      </c>
      <c r="P15" s="96">
        <f t="shared" si="2"/>
        <v>1000000</v>
      </c>
      <c r="Q15" s="96">
        <f t="shared" si="2"/>
        <v>0</v>
      </c>
      <c r="R15" s="96">
        <f t="shared" si="2"/>
        <v>0</v>
      </c>
      <c r="S15" s="96">
        <f t="shared" si="2"/>
        <v>0</v>
      </c>
    </row>
    <row r="16" spans="1:19" ht="39.75" customHeight="1">
      <c r="A16" s="100" t="s">
        <v>146</v>
      </c>
      <c r="B16" s="100">
        <v>600</v>
      </c>
      <c r="C16" s="100">
        <v>60014</v>
      </c>
      <c r="D16" s="101">
        <v>6300</v>
      </c>
      <c r="E16" s="102"/>
      <c r="F16" s="102">
        <v>1000000</v>
      </c>
      <c r="G16" s="102"/>
      <c r="H16" s="102"/>
      <c r="I16" s="102"/>
      <c r="J16" s="102"/>
      <c r="K16" s="102"/>
      <c r="L16" s="102"/>
      <c r="M16" s="102"/>
      <c r="N16" s="102"/>
      <c r="O16" s="102">
        <v>1000000</v>
      </c>
      <c r="P16" s="99">
        <v>1000000</v>
      </c>
      <c r="Q16" s="99"/>
      <c r="R16" s="99"/>
      <c r="S16" s="99"/>
    </row>
    <row r="17" spans="1:19" ht="48" customHeight="1" hidden="1">
      <c r="A17" s="100"/>
      <c r="B17" s="100"/>
      <c r="C17" s="100"/>
      <c r="D17" s="101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99"/>
      <c r="Q17" s="99"/>
      <c r="R17" s="99"/>
      <c r="S17" s="99"/>
    </row>
    <row r="18" spans="1:19" s="165" customFormat="1" ht="42.75" customHeight="1" hidden="1">
      <c r="A18" s="160"/>
      <c r="B18" s="161"/>
      <c r="C18" s="161"/>
      <c r="D18" s="162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4"/>
      <c r="Q18" s="164"/>
      <c r="R18" s="164"/>
      <c r="S18" s="164"/>
    </row>
    <row r="19" spans="1:19" s="73" customFormat="1" ht="24.75" customHeight="1">
      <c r="A19" s="308" t="s">
        <v>92</v>
      </c>
      <c r="B19" s="309"/>
      <c r="C19" s="310"/>
      <c r="D19" s="97"/>
      <c r="E19" s="98">
        <f>SUM(E9,E12,E15)</f>
        <v>0</v>
      </c>
      <c r="F19" s="98">
        <f>SUM(F9,F12,F15)</f>
        <v>1000000</v>
      </c>
      <c r="G19" s="98">
        <f aca="true" t="shared" si="3" ref="G19:S19">SUM(G9,G12,G15)</f>
        <v>0</v>
      </c>
      <c r="H19" s="98">
        <f t="shared" si="3"/>
        <v>0</v>
      </c>
      <c r="I19" s="98">
        <f t="shared" si="3"/>
        <v>0</v>
      </c>
      <c r="J19" s="98">
        <f t="shared" si="3"/>
        <v>0</v>
      </c>
      <c r="K19" s="98">
        <f t="shared" si="3"/>
        <v>0</v>
      </c>
      <c r="L19" s="98">
        <f t="shared" si="3"/>
        <v>0</v>
      </c>
      <c r="M19" s="98">
        <f t="shared" si="3"/>
        <v>0</v>
      </c>
      <c r="N19" s="98">
        <f t="shared" si="3"/>
        <v>0</v>
      </c>
      <c r="O19" s="98">
        <f t="shared" si="3"/>
        <v>1000000</v>
      </c>
      <c r="P19" s="98">
        <f t="shared" si="3"/>
        <v>1000000</v>
      </c>
      <c r="Q19" s="98">
        <f t="shared" si="3"/>
        <v>0</v>
      </c>
      <c r="R19" s="98">
        <f t="shared" si="3"/>
        <v>0</v>
      </c>
      <c r="S19" s="98">
        <f t="shared" si="3"/>
        <v>0</v>
      </c>
    </row>
  </sheetData>
  <sheetProtection/>
  <mergeCells count="26">
    <mergeCell ref="P1:S1"/>
    <mergeCell ref="A2:S2"/>
    <mergeCell ref="A4:A7"/>
    <mergeCell ref="B4:B7"/>
    <mergeCell ref="C4:C7"/>
    <mergeCell ref="D4:D7"/>
    <mergeCell ref="L6:L7"/>
    <mergeCell ref="G5:G7"/>
    <mergeCell ref="F4:F7"/>
    <mergeCell ref="G4:S4"/>
    <mergeCell ref="P6:P7"/>
    <mergeCell ref="A19:C19"/>
    <mergeCell ref="H6:I6"/>
    <mergeCell ref="J6:J7"/>
    <mergeCell ref="A9:C9"/>
    <mergeCell ref="A15:C15"/>
    <mergeCell ref="A12:C12"/>
    <mergeCell ref="S6:S7"/>
    <mergeCell ref="R6:R7"/>
    <mergeCell ref="E4:E7"/>
    <mergeCell ref="M6:M7"/>
    <mergeCell ref="N6:N7"/>
    <mergeCell ref="K6:K7"/>
    <mergeCell ref="H5:N5"/>
    <mergeCell ref="O5:O7"/>
    <mergeCell ref="P5:S5"/>
  </mergeCells>
  <printOptions horizontalCentered="1"/>
  <pageMargins left="0.23" right="0.26" top="0.984251968503937" bottom="0.6889763779527559" header="0.17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:M1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68" customWidth="1"/>
    <col min="9" max="9" width="12.75390625" style="68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4.25">
      <c r="A1" s="217" t="s">
        <v>193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0.5" customHeight="1">
      <c r="A2" s="5"/>
      <c r="B2" s="5"/>
      <c r="C2" s="5"/>
      <c r="D2" s="5"/>
      <c r="E2" s="5"/>
      <c r="F2" s="5"/>
      <c r="G2" s="5"/>
      <c r="H2" s="66"/>
      <c r="I2" s="66"/>
      <c r="J2" s="5"/>
      <c r="K2" s="5"/>
      <c r="L2" s="5"/>
      <c r="M2" s="4" t="s">
        <v>70</v>
      </c>
    </row>
    <row r="3" spans="1:13" s="148" customFormat="1" ht="19.5" customHeight="1">
      <c r="A3" s="333" t="s">
        <v>80</v>
      </c>
      <c r="B3" s="333" t="s">
        <v>49</v>
      </c>
      <c r="C3" s="333" t="s">
        <v>69</v>
      </c>
      <c r="D3" s="323" t="s">
        <v>97</v>
      </c>
      <c r="E3" s="323" t="s">
        <v>81</v>
      </c>
      <c r="F3" s="323" t="s">
        <v>86</v>
      </c>
      <c r="G3" s="323"/>
      <c r="H3" s="323"/>
      <c r="I3" s="323"/>
      <c r="J3" s="323"/>
      <c r="K3" s="323"/>
      <c r="L3" s="323"/>
      <c r="M3" s="323" t="s">
        <v>84</v>
      </c>
    </row>
    <row r="4" spans="1:13" s="148" customFormat="1" ht="19.5" customHeight="1">
      <c r="A4" s="333"/>
      <c r="B4" s="333"/>
      <c r="C4" s="333"/>
      <c r="D4" s="323"/>
      <c r="E4" s="323"/>
      <c r="F4" s="323" t="s">
        <v>211</v>
      </c>
      <c r="G4" s="323" t="s">
        <v>57</v>
      </c>
      <c r="H4" s="323"/>
      <c r="I4" s="323"/>
      <c r="J4" s="323"/>
      <c r="K4" s="323"/>
      <c r="L4" s="323"/>
      <c r="M4" s="323"/>
    </row>
    <row r="5" spans="1:13" s="148" customFormat="1" ht="22.5" customHeight="1">
      <c r="A5" s="333"/>
      <c r="B5" s="333"/>
      <c r="C5" s="333"/>
      <c r="D5" s="323"/>
      <c r="E5" s="323"/>
      <c r="F5" s="323"/>
      <c r="G5" s="323" t="s">
        <v>93</v>
      </c>
      <c r="H5" s="329" t="s">
        <v>88</v>
      </c>
      <c r="I5" s="149" t="s">
        <v>53</v>
      </c>
      <c r="J5" s="324" t="s">
        <v>95</v>
      </c>
      <c r="K5" s="224"/>
      <c r="L5" s="323" t="s">
        <v>89</v>
      </c>
      <c r="M5" s="323"/>
    </row>
    <row r="6" spans="1:13" s="148" customFormat="1" ht="19.5" customHeight="1">
      <c r="A6" s="333"/>
      <c r="B6" s="333"/>
      <c r="C6" s="333"/>
      <c r="D6" s="323"/>
      <c r="E6" s="323"/>
      <c r="F6" s="323"/>
      <c r="G6" s="323"/>
      <c r="H6" s="329"/>
      <c r="I6" s="327" t="s">
        <v>102</v>
      </c>
      <c r="J6" s="325"/>
      <c r="K6" s="226"/>
      <c r="L6" s="323"/>
      <c r="M6" s="323"/>
    </row>
    <row r="7" spans="1:13" s="148" customFormat="1" ht="73.5" customHeight="1">
      <c r="A7" s="333"/>
      <c r="B7" s="333"/>
      <c r="C7" s="333"/>
      <c r="D7" s="323"/>
      <c r="E7" s="323"/>
      <c r="F7" s="323"/>
      <c r="G7" s="323"/>
      <c r="H7" s="329"/>
      <c r="I7" s="328"/>
      <c r="J7" s="326"/>
      <c r="K7" s="228"/>
      <c r="L7" s="323"/>
      <c r="M7" s="323"/>
    </row>
    <row r="8" spans="1:13" ht="12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5</v>
      </c>
      <c r="G8" s="7">
        <v>6</v>
      </c>
      <c r="H8" s="67">
        <v>7</v>
      </c>
      <c r="I8" s="72">
        <v>8</v>
      </c>
      <c r="J8" s="330">
        <v>9</v>
      </c>
      <c r="K8" s="331"/>
      <c r="L8" s="7">
        <v>10</v>
      </c>
      <c r="M8" s="7">
        <v>11</v>
      </c>
    </row>
    <row r="9" spans="1:13" s="13" customFormat="1" ht="68.25" customHeight="1" hidden="1">
      <c r="A9" s="50">
        <v>1</v>
      </c>
      <c r="B9" s="103">
        <v>720</v>
      </c>
      <c r="C9" s="103">
        <v>72095</v>
      </c>
      <c r="D9" s="113" t="s">
        <v>147</v>
      </c>
      <c r="E9" s="50"/>
      <c r="F9" s="26">
        <v>0</v>
      </c>
      <c r="G9" s="104">
        <v>0</v>
      </c>
      <c r="H9" s="104">
        <v>0</v>
      </c>
      <c r="I9" s="104"/>
      <c r="J9" s="69" t="s">
        <v>85</v>
      </c>
      <c r="K9" s="70"/>
      <c r="L9" s="26">
        <v>0</v>
      </c>
      <c r="M9" s="11" t="s">
        <v>6</v>
      </c>
    </row>
    <row r="10" spans="1:13" s="13" customFormat="1" ht="84.75" customHeight="1">
      <c r="A10" s="50">
        <v>1</v>
      </c>
      <c r="B10" s="207">
        <v>800</v>
      </c>
      <c r="C10" s="207">
        <v>80101</v>
      </c>
      <c r="D10" s="208" t="s">
        <v>250</v>
      </c>
      <c r="E10" s="50"/>
      <c r="F10" s="26">
        <v>4553</v>
      </c>
      <c r="G10" s="104">
        <v>4553</v>
      </c>
      <c r="H10" s="104">
        <v>0</v>
      </c>
      <c r="I10" s="104"/>
      <c r="J10" s="209" t="s">
        <v>85</v>
      </c>
      <c r="K10" s="70"/>
      <c r="L10" s="26"/>
      <c r="M10" s="210" t="s">
        <v>197</v>
      </c>
    </row>
    <row r="11" spans="1:13" ht="53.25" customHeight="1">
      <c r="A11" s="12">
        <v>2</v>
      </c>
      <c r="B11" s="8">
        <v>900</v>
      </c>
      <c r="C11" s="8">
        <v>90015</v>
      </c>
      <c r="D11" s="57" t="s">
        <v>234</v>
      </c>
      <c r="E11" s="24">
        <v>20000</v>
      </c>
      <c r="F11" s="24">
        <v>100000</v>
      </c>
      <c r="G11" s="24">
        <v>0</v>
      </c>
      <c r="H11" s="24">
        <v>100000</v>
      </c>
      <c r="I11" s="49"/>
      <c r="J11" s="14" t="s">
        <v>85</v>
      </c>
      <c r="K11" s="65"/>
      <c r="L11" s="8">
        <v>0</v>
      </c>
      <c r="M11" s="8" t="s">
        <v>6</v>
      </c>
    </row>
    <row r="12" spans="1:13" ht="53.25" customHeight="1">
      <c r="A12" s="12">
        <v>3</v>
      </c>
      <c r="B12" s="8">
        <v>900</v>
      </c>
      <c r="C12" s="8">
        <v>90095</v>
      </c>
      <c r="D12" s="57" t="s">
        <v>252</v>
      </c>
      <c r="E12" s="24"/>
      <c r="F12" s="24">
        <v>30000</v>
      </c>
      <c r="G12" s="24">
        <v>30000</v>
      </c>
      <c r="H12" s="24"/>
      <c r="I12" s="49"/>
      <c r="J12" s="14" t="s">
        <v>85</v>
      </c>
      <c r="K12" s="65"/>
      <c r="L12" s="8"/>
      <c r="M12" s="8" t="s">
        <v>6</v>
      </c>
    </row>
    <row r="13" spans="1:13" ht="36.75" customHeight="1">
      <c r="A13" s="332" t="s">
        <v>92</v>
      </c>
      <c r="B13" s="332"/>
      <c r="C13" s="332"/>
      <c r="D13" s="332"/>
      <c r="E13" s="22">
        <f>SUM(E11:E12)</f>
        <v>20000</v>
      </c>
      <c r="F13" s="22">
        <f>SUM(F9:F12)</f>
        <v>134553</v>
      </c>
      <c r="G13" s="22">
        <f>SUM(G9:G12)</f>
        <v>34553</v>
      </c>
      <c r="H13" s="22">
        <f>SUM(H9:H12)</f>
        <v>100000</v>
      </c>
      <c r="I13" s="22">
        <f>SUM(I9:I12)</f>
        <v>0</v>
      </c>
      <c r="J13" s="22"/>
      <c r="K13" s="22">
        <f>SUM(K9:K12)</f>
        <v>0</v>
      </c>
      <c r="L13" s="22">
        <f>SUM(L9:L12)</f>
        <v>0</v>
      </c>
      <c r="M13" s="15" t="s">
        <v>74</v>
      </c>
    </row>
    <row r="14" ht="53.25" customHeight="1"/>
    <row r="15" spans="1:12" s="28" customFormat="1" ht="53.25" customHeight="1">
      <c r="A15" s="28" t="s">
        <v>19</v>
      </c>
      <c r="F15" s="31"/>
      <c r="H15" s="31"/>
      <c r="I15" s="31"/>
      <c r="L15" s="28" t="s">
        <v>7</v>
      </c>
    </row>
    <row r="16" spans="1:9" s="28" customFormat="1" ht="11.25">
      <c r="A16" s="28" t="s">
        <v>20</v>
      </c>
      <c r="F16" s="31"/>
      <c r="H16" s="31"/>
      <c r="I16" s="31"/>
    </row>
    <row r="17" spans="1:9" s="28" customFormat="1" ht="11.25">
      <c r="A17" s="28" t="s">
        <v>21</v>
      </c>
      <c r="F17" s="31"/>
      <c r="H17" s="31"/>
      <c r="I17" s="31"/>
    </row>
    <row r="18" spans="1:9" s="28" customFormat="1" ht="11.25">
      <c r="A18" s="28" t="s">
        <v>22</v>
      </c>
      <c r="F18" s="31"/>
      <c r="H18" s="31"/>
      <c r="I18" s="31"/>
    </row>
    <row r="19" spans="1:9" s="28" customFormat="1" ht="11.25">
      <c r="A19" s="28" t="s">
        <v>23</v>
      </c>
      <c r="F19" s="31"/>
      <c r="H19" s="31"/>
      <c r="I19" s="31"/>
    </row>
  </sheetData>
  <sheetProtection/>
  <mergeCells count="17">
    <mergeCell ref="M3:M7"/>
    <mergeCell ref="J8:K8"/>
    <mergeCell ref="A13:D13"/>
    <mergeCell ref="A1:M1"/>
    <mergeCell ref="A3:A7"/>
    <mergeCell ref="B3:B7"/>
    <mergeCell ref="C3:C7"/>
    <mergeCell ref="D3:D7"/>
    <mergeCell ref="F3:L3"/>
    <mergeCell ref="G5:G7"/>
    <mergeCell ref="E3:E7"/>
    <mergeCell ref="F4:F7"/>
    <mergeCell ref="L5:L7"/>
    <mergeCell ref="G4:L4"/>
    <mergeCell ref="J5:K7"/>
    <mergeCell ref="I6:I7"/>
    <mergeCell ref="H5:H7"/>
  </mergeCells>
  <printOptions horizontalCentered="1"/>
  <pageMargins left="0.7086614173228347" right="0.7086614173228347" top="0.984251968503937" bottom="0.6889763779527559" header="0" footer="0.5118110236220472"/>
  <pageSetup horizontalDpi="600" verticalDpi="600" orientation="landscape" paperSize="9" scale="85" r:id="rId1"/>
  <headerFooter alignWithMargins="0">
    <oddHeader>&amp;R&amp;"Times New Roman,Normalny"&amp;11Załącznik Nr 4
do Uchwały Nr XVII/99/2012
Rady Gminy  Skarżysko Kościelne 
z dnia 28 lutego 2012r.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3" customWidth="1"/>
    <col min="5" max="16384" width="9.125" style="1" customWidth="1"/>
  </cols>
  <sheetData>
    <row r="1" spans="1:4" ht="15" customHeight="1">
      <c r="A1" s="335" t="s">
        <v>192</v>
      </c>
      <c r="B1" s="335"/>
      <c r="C1" s="335"/>
      <c r="D1" s="335"/>
    </row>
    <row r="2" ht="6.75" customHeight="1">
      <c r="A2" s="6"/>
    </row>
    <row r="3" ht="12.75">
      <c r="D3" s="127" t="s">
        <v>70</v>
      </c>
    </row>
    <row r="4" spans="1:4" s="143" customFormat="1" ht="15" customHeight="1">
      <c r="A4" s="333" t="s">
        <v>80</v>
      </c>
      <c r="B4" s="333" t="s">
        <v>52</v>
      </c>
      <c r="C4" s="323" t="s">
        <v>82</v>
      </c>
      <c r="D4" s="323" t="s">
        <v>156</v>
      </c>
    </row>
    <row r="5" spans="1:4" s="143" customFormat="1" ht="15" customHeight="1">
      <c r="A5" s="333"/>
      <c r="B5" s="333"/>
      <c r="C5" s="333"/>
      <c r="D5" s="323"/>
    </row>
    <row r="6" spans="1:4" s="143" customFormat="1" ht="15.75" customHeight="1">
      <c r="A6" s="333"/>
      <c r="B6" s="333"/>
      <c r="C6" s="333"/>
      <c r="D6" s="323"/>
    </row>
    <row r="7" spans="1:4" s="17" customFormat="1" ht="6.75" customHeight="1">
      <c r="A7" s="16">
        <v>1</v>
      </c>
      <c r="B7" s="16">
        <v>2</v>
      </c>
      <c r="C7" s="16">
        <v>3</v>
      </c>
      <c r="D7" s="16">
        <v>4</v>
      </c>
    </row>
    <row r="8" spans="1:4" ht="18.75" customHeight="1">
      <c r="A8" s="334" t="s">
        <v>62</v>
      </c>
      <c r="B8" s="334"/>
      <c r="C8" s="9"/>
      <c r="D8" s="128">
        <f>SUM(D9,D16,D17,D18,D19,D20)</f>
        <v>4699226.89</v>
      </c>
    </row>
    <row r="9" spans="1:7" ht="18.75" customHeight="1">
      <c r="A9" s="190" t="s">
        <v>214</v>
      </c>
      <c r="B9" s="190" t="s">
        <v>215</v>
      </c>
      <c r="C9" s="9"/>
      <c r="D9" s="128">
        <f>SUM(D10,D12,D13,D14)</f>
        <v>3189036.25</v>
      </c>
      <c r="G9" s="3"/>
    </row>
    <row r="10" spans="1:7" s="61" customFormat="1" ht="18.75" customHeight="1">
      <c r="A10" s="15" t="s">
        <v>54</v>
      </c>
      <c r="B10" s="59" t="s">
        <v>59</v>
      </c>
      <c r="C10" s="15" t="s">
        <v>63</v>
      </c>
      <c r="D10" s="154">
        <v>3189036.25</v>
      </c>
      <c r="G10" s="191"/>
    </row>
    <row r="11" spans="1:4" s="13" customFormat="1" ht="40.5" customHeight="1">
      <c r="A11" s="9" t="s">
        <v>212</v>
      </c>
      <c r="B11" s="35" t="s">
        <v>213</v>
      </c>
      <c r="C11" s="9" t="s">
        <v>63</v>
      </c>
      <c r="D11" s="128">
        <v>0</v>
      </c>
    </row>
    <row r="12" spans="1:4" s="61" customFormat="1" ht="18.75" customHeight="1">
      <c r="A12" s="15" t="s">
        <v>55</v>
      </c>
      <c r="B12" s="59" t="s">
        <v>60</v>
      </c>
      <c r="C12" s="15" t="s">
        <v>63</v>
      </c>
      <c r="D12" s="154"/>
    </row>
    <row r="13" spans="1:4" ht="45.75" customHeight="1">
      <c r="A13" s="9" t="s">
        <v>216</v>
      </c>
      <c r="B13" s="35" t="s">
        <v>90</v>
      </c>
      <c r="C13" s="9" t="s">
        <v>75</v>
      </c>
      <c r="D13" s="128">
        <v>0</v>
      </c>
    </row>
    <row r="14" spans="1:4" ht="25.5">
      <c r="A14" s="9" t="s">
        <v>56</v>
      </c>
      <c r="B14" s="35" t="s">
        <v>217</v>
      </c>
      <c r="C14" s="9" t="s">
        <v>83</v>
      </c>
      <c r="D14" s="128"/>
    </row>
    <row r="15" spans="1:4" ht="63.75">
      <c r="A15" s="9" t="s">
        <v>218</v>
      </c>
      <c r="B15" s="35" t="s">
        <v>219</v>
      </c>
      <c r="C15" s="9" t="s">
        <v>83</v>
      </c>
      <c r="D15" s="128"/>
    </row>
    <row r="16" spans="1:4" s="61" customFormat="1" ht="18.75" customHeight="1">
      <c r="A16" s="15" t="s">
        <v>220</v>
      </c>
      <c r="B16" s="59" t="s">
        <v>221</v>
      </c>
      <c r="C16" s="15" t="s">
        <v>64</v>
      </c>
      <c r="D16" s="154"/>
    </row>
    <row r="17" spans="1:4" s="61" customFormat="1" ht="18.75" customHeight="1">
      <c r="A17" s="15" t="s">
        <v>222</v>
      </c>
      <c r="B17" s="59" t="s">
        <v>223</v>
      </c>
      <c r="C17" s="15" t="s">
        <v>224</v>
      </c>
      <c r="D17" s="154">
        <v>1510190.64</v>
      </c>
    </row>
    <row r="18" spans="1:4" ht="18.75" customHeight="1">
      <c r="A18" s="9" t="s">
        <v>227</v>
      </c>
      <c r="B18" s="10" t="s">
        <v>225</v>
      </c>
      <c r="C18" s="9" t="s">
        <v>76</v>
      </c>
      <c r="D18" s="128"/>
    </row>
    <row r="19" spans="1:4" ht="18.75" customHeight="1">
      <c r="A19" s="9" t="s">
        <v>228</v>
      </c>
      <c r="B19" s="10" t="s">
        <v>96</v>
      </c>
      <c r="C19" s="9" t="s">
        <v>67</v>
      </c>
      <c r="D19" s="128"/>
    </row>
    <row r="20" spans="1:4" s="61" customFormat="1" ht="18.75" customHeight="1">
      <c r="A20" s="15" t="s">
        <v>229</v>
      </c>
      <c r="B20" s="59" t="s">
        <v>240</v>
      </c>
      <c r="C20" s="15" t="s">
        <v>226</v>
      </c>
      <c r="D20" s="154"/>
    </row>
    <row r="21" spans="1:4" ht="18.75" customHeight="1">
      <c r="A21" s="334" t="s">
        <v>91</v>
      </c>
      <c r="B21" s="334"/>
      <c r="C21" s="9"/>
      <c r="D21" s="128">
        <f>SUM(D22:D30)</f>
        <v>1396716</v>
      </c>
    </row>
    <row r="22" spans="1:4" ht="18.75" customHeight="1">
      <c r="A22" s="9" t="s">
        <v>54</v>
      </c>
      <c r="B22" s="10" t="s">
        <v>77</v>
      </c>
      <c r="C22" s="9" t="s">
        <v>66</v>
      </c>
      <c r="D22" s="128">
        <v>1396716</v>
      </c>
    </row>
    <row r="23" spans="1:4" ht="40.5" customHeight="1">
      <c r="A23" s="9" t="s">
        <v>212</v>
      </c>
      <c r="B23" s="35" t="s">
        <v>241</v>
      </c>
      <c r="C23" s="9" t="s">
        <v>66</v>
      </c>
      <c r="D23" s="128"/>
    </row>
    <row r="24" spans="1:4" ht="18.75" customHeight="1">
      <c r="A24" s="9" t="s">
        <v>55</v>
      </c>
      <c r="B24" s="10" t="s">
        <v>65</v>
      </c>
      <c r="C24" s="9" t="s">
        <v>66</v>
      </c>
      <c r="D24" s="128"/>
    </row>
    <row r="25" spans="1:4" ht="18.75" customHeight="1">
      <c r="A25" s="9" t="s">
        <v>216</v>
      </c>
      <c r="B25" s="10" t="s">
        <v>65</v>
      </c>
      <c r="C25" s="9" t="s">
        <v>79</v>
      </c>
      <c r="D25" s="128"/>
    </row>
    <row r="26" spans="1:4" ht="26.25" customHeight="1">
      <c r="A26" s="9" t="s">
        <v>231</v>
      </c>
      <c r="B26" s="35" t="s">
        <v>233</v>
      </c>
      <c r="C26" s="9" t="s">
        <v>68</v>
      </c>
      <c r="D26" s="128"/>
    </row>
    <row r="27" spans="1:4" ht="54.75" customHeight="1">
      <c r="A27" s="9" t="s">
        <v>232</v>
      </c>
      <c r="B27" s="35" t="s">
        <v>242</v>
      </c>
      <c r="C27" s="9"/>
      <c r="D27" s="128"/>
    </row>
    <row r="28" spans="1:4" ht="18.75" customHeight="1">
      <c r="A28" s="9" t="s">
        <v>48</v>
      </c>
      <c r="B28" s="10" t="s">
        <v>78</v>
      </c>
      <c r="C28" s="9" t="s">
        <v>73</v>
      </c>
      <c r="D28" s="128"/>
    </row>
    <row r="29" spans="1:4" ht="18.75" customHeight="1">
      <c r="A29" s="9" t="s">
        <v>58</v>
      </c>
      <c r="B29" s="10" t="s">
        <v>230</v>
      </c>
      <c r="C29" s="9" t="s">
        <v>67</v>
      </c>
      <c r="D29" s="128"/>
    </row>
    <row r="30" spans="1:4" ht="50.25" customHeight="1">
      <c r="A30" s="9" t="s">
        <v>61</v>
      </c>
      <c r="B30" s="35" t="s">
        <v>243</v>
      </c>
      <c r="C30" s="9" t="s">
        <v>68</v>
      </c>
      <c r="D30" s="128"/>
    </row>
    <row r="31" spans="1:4" ht="7.5" customHeight="1">
      <c r="A31" s="2"/>
      <c r="B31" s="3"/>
      <c r="C31" s="3"/>
      <c r="D31" s="105"/>
    </row>
  </sheetData>
  <sheetProtection/>
  <mergeCells count="7">
    <mergeCell ref="A8:B8"/>
    <mergeCell ref="A21:B21"/>
    <mergeCell ref="A1:D1"/>
    <mergeCell ref="A4:A6"/>
    <mergeCell ref="C4:C6"/>
    <mergeCell ref="B4:B6"/>
    <mergeCell ref="D4:D6"/>
  </mergeCells>
  <printOptions horizontalCentered="1"/>
  <pageMargins left="0.7086614173228347" right="0.7086614173228347" top="0.984251968503937" bottom="0.6889763779527559" header="0" footer="0"/>
  <pageSetup horizontalDpi="600" verticalDpi="600" orientation="portrait" paperSize="9" r:id="rId1"/>
  <headerFooter alignWithMargins="0">
    <oddHeader>&amp;R&amp;"Times New Roman,Normalny"&amp;11Załącznik Nr  6
do uchwały Nr XVII/99/2012
Rady Gminy Skarżysko Kościelne
z dnia 28 lutego 2012r.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H16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0.875" style="0" customWidth="1"/>
    <col min="2" max="2" width="4.25390625" style="0" customWidth="1"/>
    <col min="3" max="3" width="8.625" style="0" customWidth="1"/>
    <col min="4" max="4" width="9.25390625" style="0" customWidth="1"/>
    <col min="6" max="6" width="40.875" style="0" customWidth="1"/>
    <col min="7" max="7" width="15.75390625" style="0" customWidth="1"/>
    <col min="8" max="8" width="13.75390625" style="0" customWidth="1"/>
  </cols>
  <sheetData>
    <row r="1" spans="2:8" ht="18.75" customHeight="1">
      <c r="B1" s="217" t="s">
        <v>191</v>
      </c>
      <c r="C1" s="217"/>
      <c r="D1" s="217"/>
      <c r="E1" s="217"/>
      <c r="F1" s="217"/>
      <c r="G1" s="217"/>
      <c r="H1" s="217"/>
    </row>
    <row r="2" spans="6:8" ht="10.5" customHeight="1">
      <c r="F2" s="1"/>
      <c r="G2" s="1"/>
      <c r="H2" s="4" t="s">
        <v>70</v>
      </c>
    </row>
    <row r="3" spans="2:8" s="142" customFormat="1" ht="43.5" customHeight="1">
      <c r="B3" s="139" t="s">
        <v>80</v>
      </c>
      <c r="C3" s="139" t="s">
        <v>49</v>
      </c>
      <c r="D3" s="139" t="s">
        <v>50</v>
      </c>
      <c r="E3" s="140" t="s">
        <v>51</v>
      </c>
      <c r="F3" s="139" t="s">
        <v>136</v>
      </c>
      <c r="G3" s="141" t="s">
        <v>135</v>
      </c>
      <c r="H3" s="139" t="s">
        <v>72</v>
      </c>
    </row>
    <row r="4" spans="2:8" s="18" customFormat="1" ht="12.75" customHeight="1"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</row>
    <row r="5" spans="2:8" s="1" customFormat="1" ht="18.75" customHeight="1">
      <c r="B5" s="336" t="s">
        <v>99</v>
      </c>
      <c r="C5" s="336"/>
      <c r="D5" s="336"/>
      <c r="E5" s="336"/>
      <c r="F5" s="336"/>
      <c r="G5" s="337"/>
      <c r="H5" s="71">
        <f>SUM(H6:H9)</f>
        <v>1010000</v>
      </c>
    </row>
    <row r="6" spans="2:8" s="1" customFormat="1" ht="90" customHeight="1">
      <c r="B6" s="47">
        <v>1</v>
      </c>
      <c r="C6" s="10">
        <v>600</v>
      </c>
      <c r="D6" s="10">
        <v>60014</v>
      </c>
      <c r="E6" s="10">
        <v>6300</v>
      </c>
      <c r="F6" s="35" t="s">
        <v>134</v>
      </c>
      <c r="G6" s="35" t="s">
        <v>18</v>
      </c>
      <c r="H6" s="23">
        <v>1000000</v>
      </c>
    </row>
    <row r="7" spans="2:8" s="13" customFormat="1" ht="86.25" customHeight="1" hidden="1">
      <c r="B7" s="47">
        <v>2</v>
      </c>
      <c r="C7" s="10">
        <v>600</v>
      </c>
      <c r="D7" s="10">
        <v>60014</v>
      </c>
      <c r="E7" s="10">
        <v>6300</v>
      </c>
      <c r="F7" s="35" t="s">
        <v>130</v>
      </c>
      <c r="G7" s="35" t="s">
        <v>18</v>
      </c>
      <c r="H7" s="23">
        <v>0</v>
      </c>
    </row>
    <row r="8" spans="2:8" s="1" customFormat="1" ht="77.25" customHeight="1">
      <c r="B8" s="47">
        <v>2</v>
      </c>
      <c r="C8" s="10">
        <v>851</v>
      </c>
      <c r="D8" s="10">
        <v>85121</v>
      </c>
      <c r="E8" s="10">
        <v>2560</v>
      </c>
      <c r="F8" s="35" t="s">
        <v>245</v>
      </c>
      <c r="G8" s="23" t="s">
        <v>101</v>
      </c>
      <c r="H8" s="22">
        <v>10000</v>
      </c>
    </row>
    <row r="9" spans="2:8" s="1" customFormat="1" ht="55.5" customHeight="1" hidden="1">
      <c r="B9" s="9"/>
      <c r="C9" s="10"/>
      <c r="D9" s="10"/>
      <c r="E9" s="10"/>
      <c r="F9" s="35"/>
      <c r="G9" s="23"/>
      <c r="H9" s="22"/>
    </row>
    <row r="10" spans="2:8" s="1" customFormat="1" ht="21.75" customHeight="1">
      <c r="B10" s="336" t="s">
        <v>100</v>
      </c>
      <c r="C10" s="336"/>
      <c r="D10" s="336"/>
      <c r="E10" s="336"/>
      <c r="F10" s="336"/>
      <c r="G10" s="337"/>
      <c r="H10" s="71">
        <f>SUM(H11:H15)</f>
        <v>69000</v>
      </c>
    </row>
    <row r="11" spans="2:8" s="1" customFormat="1" ht="54.75" customHeight="1">
      <c r="B11" s="47">
        <v>1</v>
      </c>
      <c r="C11" s="10">
        <v>854</v>
      </c>
      <c r="D11" s="10">
        <v>85412</v>
      </c>
      <c r="E11" s="10">
        <v>2820</v>
      </c>
      <c r="F11" s="35" t="s">
        <v>143</v>
      </c>
      <c r="G11" s="35" t="s">
        <v>17</v>
      </c>
      <c r="H11" s="23">
        <v>27000</v>
      </c>
    </row>
    <row r="12" spans="2:8" s="1" customFormat="1" ht="117" customHeight="1">
      <c r="B12" s="47">
        <v>2</v>
      </c>
      <c r="C12" s="10">
        <v>921</v>
      </c>
      <c r="D12" s="10">
        <v>92105</v>
      </c>
      <c r="E12" s="10">
        <v>2820</v>
      </c>
      <c r="F12" s="35" t="s">
        <v>188</v>
      </c>
      <c r="G12" s="35" t="s">
        <v>17</v>
      </c>
      <c r="H12" s="23">
        <v>7000</v>
      </c>
    </row>
    <row r="13" spans="2:8" s="1" customFormat="1" ht="119.25" customHeight="1">
      <c r="B13" s="47">
        <v>3</v>
      </c>
      <c r="C13" s="10">
        <v>926</v>
      </c>
      <c r="D13" s="10">
        <v>92605</v>
      </c>
      <c r="E13" s="10">
        <v>2820</v>
      </c>
      <c r="F13" s="35" t="s">
        <v>189</v>
      </c>
      <c r="G13" s="35" t="s">
        <v>17</v>
      </c>
      <c r="H13" s="23">
        <v>6000</v>
      </c>
    </row>
    <row r="14" spans="2:8" ht="2.25" customHeight="1" hidden="1">
      <c r="B14" s="36"/>
      <c r="C14" s="36"/>
      <c r="D14" s="36"/>
      <c r="E14" s="36"/>
      <c r="F14" s="36"/>
      <c r="G14" s="36"/>
      <c r="H14" s="37"/>
    </row>
    <row r="15" spans="2:8" ht="130.5" customHeight="1">
      <c r="B15" s="47">
        <v>4</v>
      </c>
      <c r="C15" s="10">
        <v>921</v>
      </c>
      <c r="D15" s="10">
        <v>92120</v>
      </c>
      <c r="E15" s="10">
        <v>2720</v>
      </c>
      <c r="F15" s="211" t="s">
        <v>237</v>
      </c>
      <c r="G15" s="35" t="s">
        <v>190</v>
      </c>
      <c r="H15" s="166">
        <v>29000</v>
      </c>
    </row>
    <row r="16" spans="2:8" s="21" customFormat="1" ht="17.25" customHeight="1">
      <c r="B16" s="334" t="s">
        <v>92</v>
      </c>
      <c r="C16" s="334"/>
      <c r="D16" s="334"/>
      <c r="E16" s="334"/>
      <c r="F16" s="334"/>
      <c r="G16" s="190"/>
      <c r="H16" s="212">
        <f>SUM(H5,H10)</f>
        <v>1079000</v>
      </c>
    </row>
  </sheetData>
  <sheetProtection/>
  <mergeCells count="4">
    <mergeCell ref="B1:H1"/>
    <mergeCell ref="B16:F16"/>
    <mergeCell ref="B10:G10"/>
    <mergeCell ref="B5:G5"/>
  </mergeCells>
  <printOptions horizontalCentered="1"/>
  <pageMargins left="0.52" right="0.16" top="0.984251968503937" bottom="0.6889763779527559" header="0" footer="0"/>
  <pageSetup horizontalDpi="600" verticalDpi="600" orientation="portrait" paperSize="9" scale="95" r:id="rId1"/>
  <headerFooter alignWithMargins="0">
    <oddHeader>&amp;R&amp;"Times New Roman,Normalny"&amp;11Załącznik Nr 8
do Uchwały Nr XVII/99/2012
Rady Gminy Skarżysko Kościelne
z dnia 28 lutego 2012r.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cp:keywords/>
  <dc:description/>
  <cp:lastModifiedBy>Michał</cp:lastModifiedBy>
  <cp:lastPrinted>2012-03-08T07:42:57Z</cp:lastPrinted>
  <dcterms:created xsi:type="dcterms:W3CDTF">1998-12-09T13:02:10Z</dcterms:created>
  <dcterms:modified xsi:type="dcterms:W3CDTF">2012-03-08T07:43:11Z</dcterms:modified>
  <cp:category/>
  <cp:version/>
  <cp:contentType/>
  <cp:contentStatus/>
</cp:coreProperties>
</file>