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WAŻNA" sheetId="1" r:id="rId1"/>
    <sheet name="NOWA" sheetId="2" r:id="rId2"/>
    <sheet name="Arkusz3" sheetId="3" r:id="rId3"/>
  </sheets>
  <definedNames>
    <definedName name="_xlnm.Print_Area" localSheetId="1">'NOWA'!$A$1:$J$89</definedName>
    <definedName name="_xlnm.Print_Area" localSheetId="0">'WAŻNA'!$A$1:$J$89</definedName>
    <definedName name="_xlnm.Print_Titles" localSheetId="1">'NOWA'!$10:$10</definedName>
    <definedName name="_xlnm.Print_Titles" localSheetId="0">'WAŻNA'!$10:$10</definedName>
  </definedNames>
  <calcPr fullCalcOnLoad="1"/>
</workbook>
</file>

<file path=xl/sharedStrings.xml><?xml version="1.0" encoding="utf-8"?>
<sst xmlns="http://schemas.openxmlformats.org/spreadsheetml/2006/main" count="204" uniqueCount="87">
  <si>
    <t>L.p.</t>
  </si>
  <si>
    <t>Wyszczególnienie</t>
  </si>
  <si>
    <t>Wykonanie</t>
  </si>
  <si>
    <t>2004 r.</t>
  </si>
  <si>
    <t>2005 r.</t>
  </si>
  <si>
    <t>2006 r.</t>
  </si>
  <si>
    <t>2007 r.</t>
  </si>
  <si>
    <t>2008 r.</t>
  </si>
  <si>
    <t>A. Dochody</t>
  </si>
  <si>
    <t>z tego</t>
  </si>
  <si>
    <t>- subwencja ogólna</t>
  </si>
  <si>
    <t>B. Wydatki</t>
  </si>
  <si>
    <t>- wydatki bieżące</t>
  </si>
  <si>
    <t>- wydatki majątkowe</t>
  </si>
  <si>
    <t>D. Finansowanie</t>
  </si>
  <si>
    <t xml:space="preserve">z tego, przypadające do spłaty w roku budżetowym </t>
  </si>
  <si>
    <t>Przewidywane wykonanie na 31.12</t>
  </si>
  <si>
    <t>w zł</t>
  </si>
  <si>
    <t>2009 r.</t>
  </si>
  <si>
    <t>2010 r.</t>
  </si>
  <si>
    <t>- dotacje</t>
  </si>
  <si>
    <t>C. Nadwyżka/ deficyt (A - B)</t>
  </si>
  <si>
    <t>Kredyty i pożyczki długoterminowe</t>
  </si>
  <si>
    <t>w tym: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</si>
  <si>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</si>
  <si>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</si>
  <si>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</si>
  <si>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</si>
  <si>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</si>
  <si>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</si>
  <si>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</si>
  <si>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</si>
  <si>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</si>
  <si>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</si>
  <si>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</si>
  <si>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</si>
  <si>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</si>
  <si>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</si>
  <si>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</si>
  <si>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</si>
  <si>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</si>
  <si>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</si>
  <si>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</si>
  <si>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</si>
  <si>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</si>
  <si>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</si>
  <si>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</si>
  <si>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</si>
  <si>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</si>
  <si>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</si>
  <si>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</si>
  <si>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</si>
  <si>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</si>
  <si>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</si>
  <si>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</si>
  <si>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</si>
  <si>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</si>
  <si>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</si>
  <si>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</si>
  <si>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</si>
  <si>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</si>
  <si>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</si>
  <si>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</si>
  <si>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</si>
  <si>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t>Prognoza długu publicznego na lata 2006 - 2007</t>
  </si>
  <si>
    <t>Załącznik Nr 10</t>
  </si>
  <si>
    <t xml:space="preserve">z dnia 24 lutego 2006 r. </t>
  </si>
  <si>
    <t>Wskaźnik długu (poz.33 / poz.1) %    art. 170 ust. 1</t>
  </si>
  <si>
    <t>Wskaźnik zadłużenia bez UE (poz.48 - poz.50 - poz.52 - poz.54 / poz.1) %     art.. 169 ust. 3</t>
  </si>
  <si>
    <t>na realizację programów i projektów realizowanych z udziałem środków pochodzących z funduszy strukturalnych i Funduszu Spójności UE</t>
  </si>
  <si>
    <t>Wskaźnik długu bez UE (poz.33 - poz.35 - poz.37 - poz.39 / poz.1) %    art. 170 ust. 3</t>
  </si>
  <si>
    <t>Wskaźnik zadłużenia (poz.48 / poz.1)% art.169 ust. 1</t>
  </si>
  <si>
    <t>pieczęć i podpis Przewodniczącego Rady</t>
  </si>
  <si>
    <t>Rady Gminy Skarżysko Kościelne</t>
  </si>
  <si>
    <t>do Uchwały Nr XL/217/2006</t>
  </si>
  <si>
    <r>
      <t>2011 r.</t>
    </r>
    <r>
      <rPr>
        <vertAlign val="superscript"/>
        <sz val="8"/>
        <rFont val="Times New Roman CE"/>
        <family val="1"/>
      </rPr>
      <t>1)</t>
    </r>
  </si>
  <si>
    <r>
      <t>- dochody własne</t>
    </r>
    <r>
      <rPr>
        <vertAlign val="superscript"/>
        <sz val="8"/>
        <rFont val="Times New Roman CE"/>
        <family val="1"/>
      </rPr>
      <t>2)</t>
    </r>
  </si>
  <si>
    <r>
      <t>D</t>
    </r>
    <r>
      <rPr>
        <b/>
        <vertAlign val="subscript"/>
        <sz val="8"/>
        <rFont val="Times New Roman CE"/>
        <family val="1"/>
      </rPr>
      <t>1</t>
    </r>
    <r>
      <rPr>
        <b/>
        <sz val="8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</si>
  <si>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</si>
  <si>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8"/>
        <rFont val="Times New Roman CE"/>
        <family val="1"/>
      </rPr>
      <t>1</t>
    </r>
    <r>
      <rPr>
        <b/>
        <sz val="8"/>
        <rFont val="Times New Roman CE"/>
        <family val="1"/>
      </rPr>
      <t>. Dług na koniec roku</t>
    </r>
  </si>
  <si>
    <r>
      <t>Przyjęte depozyty</t>
    </r>
    <r>
      <rPr>
        <vertAlign val="superscript"/>
        <sz val="8"/>
        <rFont val="Times New Roman CE"/>
        <family val="1"/>
      </rPr>
      <t>3)</t>
    </r>
  </si>
  <si>
    <r>
      <t>E</t>
    </r>
    <r>
      <rPr>
        <b/>
        <vertAlign val="sub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</si>
  <si>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8"/>
        <rFont val="Times New Roman CE"/>
        <family val="1"/>
      </rPr>
      <t>4)</t>
    </r>
  </si>
  <si>
    <r>
      <t>1)</t>
    </r>
    <r>
      <rPr>
        <sz val="8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</si>
  <si>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8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</si>
  <si>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8"/>
        <rFont val="Times New Roman CE"/>
        <family val="1"/>
      </rPr>
      <t xml:space="preserve"> - depozyty przyjęte do budżetu</t>
    </r>
  </si>
  <si>
    <r>
      <t>4)</t>
    </r>
    <r>
      <rPr>
        <sz val="8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</si>
</sst>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vertAlign val="sub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sz val="8"/>
      <name val="Arial CE"/>
      <family val="0"/>
    </font>
    <font>
      <vertAlign val="superscript"/>
      <sz val="8"/>
      <name val="Times New Roman CE"/>
      <family val="1"/>
    </font>
    <font>
      <i/>
      <sz val="8"/>
      <name val="Times New Roman CE"/>
      <family val="1"/>
    </font>
    <font>
      <b/>
      <vertAlign val="sub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3" fontId="3" fillId="0" borderId="1" xfId="0" applyNumberFormat="1" applyFont="1" applyBorder="1" applyAlignment="1" applyProtection="1">
      <alignment/>
      <protection locked="0"/>
    </xf>
    <xf numFmtId="4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2" fontId="3" fillId="0" borderId="1" xfId="0" applyNumberFormat="1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 quotePrefix="1">
      <alignment vertical="center" wrapText="1"/>
    </xf>
    <xf numFmtId="3" fontId="5" fillId="0" borderId="1" xfId="0" applyNumberFormat="1" applyFont="1" applyBorder="1" applyAlignment="1" applyProtection="1">
      <alignment/>
      <protection locked="0"/>
    </xf>
    <xf numFmtId="3" fontId="1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2" fontId="5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5">
      <selection activeCell="K16" sqref="K16"/>
    </sheetView>
  </sheetViews>
  <sheetFormatPr defaultColWidth="9.00390625" defaultRowHeight="15" customHeight="1"/>
  <cols>
    <col min="1" max="1" width="4.125" style="23" customWidth="1"/>
    <col min="2" max="2" width="37.00390625" style="23" customWidth="1"/>
    <col min="3" max="3" width="9.875" style="23" hidden="1" customWidth="1"/>
    <col min="4" max="4" width="9.625" style="23" customWidth="1"/>
    <col min="5" max="5" width="9.875" style="23" customWidth="1"/>
    <col min="6" max="6" width="9.75390625" style="23" customWidth="1"/>
    <col min="7" max="7" width="7.25390625" style="23" customWidth="1"/>
    <col min="8" max="8" width="6.00390625" style="23" customWidth="1"/>
    <col min="9" max="9" width="6.25390625" style="23" customWidth="1"/>
    <col min="10" max="10" width="7.375" style="23" customWidth="1"/>
    <col min="11" max="16384" width="9.125" style="23" customWidth="1"/>
  </cols>
  <sheetData>
    <row r="1" spans="1:10" ht="15" customHeight="1" hidden="1">
      <c r="A1" s="21"/>
      <c r="B1" s="21"/>
      <c r="C1" s="21"/>
      <c r="D1" s="21"/>
      <c r="E1" s="21"/>
      <c r="F1" s="22" t="s">
        <v>65</v>
      </c>
      <c r="G1" s="21"/>
      <c r="H1" s="21"/>
      <c r="I1" s="21"/>
      <c r="J1" s="21"/>
    </row>
    <row r="2" spans="1:10" ht="15" customHeight="1" hidden="1">
      <c r="A2" s="21"/>
      <c r="B2" s="21"/>
      <c r="C2" s="21"/>
      <c r="D2" s="21"/>
      <c r="E2" s="21"/>
      <c r="F2" s="21" t="s">
        <v>74</v>
      </c>
      <c r="G2" s="21"/>
      <c r="H2" s="21"/>
      <c r="I2" s="21"/>
      <c r="J2" s="21"/>
    </row>
    <row r="3" spans="1:10" ht="15" customHeight="1" hidden="1">
      <c r="A3" s="21"/>
      <c r="B3" s="21"/>
      <c r="C3" s="21"/>
      <c r="D3" s="21"/>
      <c r="E3" s="21"/>
      <c r="F3" s="21" t="s">
        <v>73</v>
      </c>
      <c r="G3" s="21"/>
      <c r="H3" s="21"/>
      <c r="I3" s="21"/>
      <c r="J3" s="21"/>
    </row>
    <row r="4" spans="1:10" ht="15" customHeight="1" hidden="1">
      <c r="A4" s="21"/>
      <c r="B4" s="21"/>
      <c r="C4" s="21"/>
      <c r="D4" s="21"/>
      <c r="E4" s="21"/>
      <c r="F4" s="21" t="s">
        <v>66</v>
      </c>
      <c r="G4" s="21"/>
      <c r="H4" s="21"/>
      <c r="I4" s="21"/>
      <c r="J4" s="21"/>
    </row>
    <row r="5" spans="1:10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43" t="s">
        <v>64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>
      <c r="A7" s="21"/>
      <c r="B7" s="21"/>
      <c r="C7" s="21"/>
      <c r="D7" s="21"/>
      <c r="E7" s="21"/>
      <c r="F7" s="21"/>
      <c r="G7" s="21"/>
      <c r="H7" s="21"/>
      <c r="I7" s="21"/>
      <c r="J7" s="24" t="s">
        <v>17</v>
      </c>
    </row>
    <row r="8" spans="1:10" ht="15" customHeight="1">
      <c r="A8" s="44" t="s">
        <v>0</v>
      </c>
      <c r="B8" s="44" t="s">
        <v>1</v>
      </c>
      <c r="C8" s="45" t="s">
        <v>2</v>
      </c>
      <c r="D8" s="46"/>
      <c r="E8" s="44" t="s">
        <v>16</v>
      </c>
      <c r="F8" s="44"/>
      <c r="G8" s="44"/>
      <c r="H8" s="44"/>
      <c r="I8" s="44"/>
      <c r="J8" s="44"/>
    </row>
    <row r="9" spans="1:10" ht="15" customHeight="1">
      <c r="A9" s="44"/>
      <c r="B9" s="44"/>
      <c r="C9" s="25" t="s">
        <v>3</v>
      </c>
      <c r="D9" s="25" t="s">
        <v>4</v>
      </c>
      <c r="E9" s="25" t="s">
        <v>5</v>
      </c>
      <c r="F9" s="25" t="s">
        <v>6</v>
      </c>
      <c r="G9" s="25" t="s">
        <v>7</v>
      </c>
      <c r="H9" s="25" t="s">
        <v>18</v>
      </c>
      <c r="I9" s="25" t="s">
        <v>19</v>
      </c>
      <c r="J9" s="25" t="s">
        <v>75</v>
      </c>
    </row>
    <row r="10" spans="1:10" ht="9" customHeight="1">
      <c r="A10" s="14">
        <v>1</v>
      </c>
      <c r="B10" s="14">
        <v>2</v>
      </c>
      <c r="C10" s="14">
        <v>3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</row>
    <row r="11" spans="1:10" ht="15" customHeight="1">
      <c r="A11" s="26">
        <v>1</v>
      </c>
      <c r="B11" s="27" t="s">
        <v>8</v>
      </c>
      <c r="C11" s="28">
        <f aca="true" t="shared" si="0" ref="C11:J11">SUM(C13:C15)</f>
        <v>9575712</v>
      </c>
      <c r="D11" s="28">
        <f t="shared" si="0"/>
        <v>9810148</v>
      </c>
      <c r="E11" s="28">
        <f t="shared" si="0"/>
        <v>10567461</v>
      </c>
      <c r="F11" s="28">
        <f t="shared" si="0"/>
        <v>20309384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1:10" ht="15" customHeight="1">
      <c r="A12" s="26"/>
      <c r="B12" s="29" t="s">
        <v>9</v>
      </c>
      <c r="C12" s="30"/>
      <c r="D12" s="30"/>
      <c r="E12" s="30"/>
      <c r="F12" s="30"/>
      <c r="G12" s="30"/>
      <c r="H12" s="30"/>
      <c r="I12" s="30"/>
      <c r="J12" s="30"/>
    </row>
    <row r="13" spans="1:10" ht="15" customHeight="1">
      <c r="A13" s="26">
        <v>2</v>
      </c>
      <c r="B13" s="31" t="s">
        <v>76</v>
      </c>
      <c r="C13" s="32">
        <v>2510570</v>
      </c>
      <c r="D13" s="32">
        <v>2510108</v>
      </c>
      <c r="E13" s="32">
        <v>3138994</v>
      </c>
      <c r="F13" s="32">
        <v>12709384</v>
      </c>
      <c r="G13" s="32"/>
      <c r="H13" s="32"/>
      <c r="I13" s="32"/>
      <c r="J13" s="32"/>
    </row>
    <row r="14" spans="1:10" ht="15" customHeight="1">
      <c r="A14" s="26">
        <v>3</v>
      </c>
      <c r="B14" s="31" t="s">
        <v>10</v>
      </c>
      <c r="C14" s="32">
        <v>5296399</v>
      </c>
      <c r="D14" s="32">
        <v>5212665</v>
      </c>
      <c r="E14" s="32">
        <v>5407236</v>
      </c>
      <c r="F14" s="32">
        <v>5500000</v>
      </c>
      <c r="G14" s="32"/>
      <c r="H14" s="32"/>
      <c r="I14" s="32"/>
      <c r="J14" s="32"/>
    </row>
    <row r="15" spans="1:10" ht="15" customHeight="1">
      <c r="A15" s="26">
        <v>4</v>
      </c>
      <c r="B15" s="31" t="s">
        <v>20</v>
      </c>
      <c r="C15" s="32">
        <v>1768743</v>
      </c>
      <c r="D15" s="32">
        <v>2087375</v>
      </c>
      <c r="E15" s="32">
        <v>2021231</v>
      </c>
      <c r="F15" s="32">
        <v>2100000</v>
      </c>
      <c r="G15" s="32"/>
      <c r="H15" s="32"/>
      <c r="I15" s="32"/>
      <c r="J15" s="32"/>
    </row>
    <row r="16" spans="1:10" ht="15" customHeight="1">
      <c r="A16" s="26">
        <v>5</v>
      </c>
      <c r="B16" s="27" t="s">
        <v>11</v>
      </c>
      <c r="C16" s="28">
        <f aca="true" t="shared" si="1" ref="C16:J16">SUM(C18:C19)</f>
        <v>11356942</v>
      </c>
      <c r="D16" s="28">
        <f t="shared" si="1"/>
        <v>9853726</v>
      </c>
      <c r="E16" s="28">
        <f t="shared" si="1"/>
        <v>9679454</v>
      </c>
      <c r="F16" s="28">
        <f t="shared" si="1"/>
        <v>19430000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</row>
    <row r="17" spans="1:10" ht="15" customHeight="1">
      <c r="A17" s="26"/>
      <c r="B17" s="29" t="s">
        <v>9</v>
      </c>
      <c r="C17" s="30"/>
      <c r="D17" s="30"/>
      <c r="E17" s="30"/>
      <c r="F17" s="30"/>
      <c r="G17" s="30"/>
      <c r="H17" s="30"/>
      <c r="I17" s="30"/>
      <c r="J17" s="30"/>
    </row>
    <row r="18" spans="1:10" ht="15" customHeight="1">
      <c r="A18" s="26">
        <v>6</v>
      </c>
      <c r="B18" s="31" t="s">
        <v>12</v>
      </c>
      <c r="C18" s="32">
        <v>7920950</v>
      </c>
      <c r="D18" s="32">
        <v>8651809</v>
      </c>
      <c r="E18" s="32">
        <v>8587864</v>
      </c>
      <c r="F18" s="32">
        <v>8200000</v>
      </c>
      <c r="G18" s="32"/>
      <c r="H18" s="32"/>
      <c r="I18" s="32"/>
      <c r="J18" s="32"/>
    </row>
    <row r="19" spans="1:10" ht="15" customHeight="1">
      <c r="A19" s="26">
        <v>7</v>
      </c>
      <c r="B19" s="31" t="s">
        <v>13</v>
      </c>
      <c r="C19" s="32">
        <v>3435992</v>
      </c>
      <c r="D19" s="32">
        <v>1201917</v>
      </c>
      <c r="E19" s="32">
        <v>1091590</v>
      </c>
      <c r="F19" s="32">
        <v>11230000</v>
      </c>
      <c r="G19" s="32"/>
      <c r="H19" s="32"/>
      <c r="I19" s="32"/>
      <c r="J19" s="32"/>
    </row>
    <row r="20" spans="1:10" ht="15" customHeight="1">
      <c r="A20" s="26">
        <v>8</v>
      </c>
      <c r="B20" s="27" t="s">
        <v>21</v>
      </c>
      <c r="C20" s="33">
        <f aca="true" t="shared" si="2" ref="C20:J20">C11-C16</f>
        <v>-1781230</v>
      </c>
      <c r="D20" s="33">
        <f t="shared" si="2"/>
        <v>-43578</v>
      </c>
      <c r="E20" s="33">
        <f t="shared" si="2"/>
        <v>888007</v>
      </c>
      <c r="F20" s="33">
        <f t="shared" si="2"/>
        <v>879384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</row>
    <row r="21" spans="1:10" ht="15" customHeight="1">
      <c r="A21" s="26">
        <v>9</v>
      </c>
      <c r="B21" s="27" t="s">
        <v>14</v>
      </c>
      <c r="C21" s="33">
        <f aca="true" t="shared" si="3" ref="C21:J21">C22-C40</f>
        <v>1781230</v>
      </c>
      <c r="D21" s="33">
        <f t="shared" si="3"/>
        <v>43578</v>
      </c>
      <c r="E21" s="33">
        <f t="shared" si="3"/>
        <v>-888007</v>
      </c>
      <c r="F21" s="33">
        <f t="shared" si="3"/>
        <v>-879384</v>
      </c>
      <c r="G21" s="33">
        <f t="shared" si="3"/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ht="15" customHeight="1">
      <c r="A22" s="26">
        <v>10</v>
      </c>
      <c r="B22" s="27" t="s">
        <v>77</v>
      </c>
      <c r="C22" s="28">
        <f aca="true" t="shared" si="4" ref="C22:J22">SUM(C24,C27:C29,C32,C35:C36)</f>
        <v>1781230</v>
      </c>
      <c r="D22" s="28">
        <f t="shared" si="4"/>
        <v>720934</v>
      </c>
      <c r="E22" s="28">
        <f t="shared" si="4"/>
        <v>552884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</row>
    <row r="23" spans="1:10" ht="15" customHeight="1">
      <c r="A23" s="26"/>
      <c r="B23" s="29" t="s">
        <v>9</v>
      </c>
      <c r="C23" s="30"/>
      <c r="D23" s="30"/>
      <c r="E23" s="30"/>
      <c r="F23" s="30"/>
      <c r="G23" s="30"/>
      <c r="H23" s="30"/>
      <c r="I23" s="30"/>
      <c r="J23" s="30"/>
    </row>
    <row r="24" spans="1:10" ht="15" customHeight="1">
      <c r="A24" s="26">
        <v>11</v>
      </c>
      <c r="B24" s="29" t="s">
        <v>22</v>
      </c>
      <c r="C24" s="32">
        <v>1684924</v>
      </c>
      <c r="D24" s="32">
        <v>644923</v>
      </c>
      <c r="E24" s="32">
        <v>552884</v>
      </c>
      <c r="F24" s="32"/>
      <c r="G24" s="32"/>
      <c r="H24" s="32"/>
      <c r="I24" s="32"/>
      <c r="J24" s="32"/>
    </row>
    <row r="25" spans="1:10" ht="15" customHeight="1">
      <c r="A25" s="26"/>
      <c r="B25" s="29" t="s">
        <v>23</v>
      </c>
      <c r="C25" s="32"/>
      <c r="D25" s="32"/>
      <c r="E25" s="32"/>
      <c r="F25" s="32"/>
      <c r="G25" s="32"/>
      <c r="H25" s="32"/>
      <c r="I25" s="32"/>
      <c r="J25" s="32"/>
    </row>
    <row r="26" spans="1:10" ht="28.5" customHeight="1">
      <c r="A26" s="26">
        <v>12</v>
      </c>
      <c r="B26" s="29" t="s">
        <v>69</v>
      </c>
      <c r="C26" s="32"/>
      <c r="D26" s="32">
        <v>644923</v>
      </c>
      <c r="E26" s="32">
        <v>63500</v>
      </c>
      <c r="F26" s="32"/>
      <c r="G26" s="32"/>
      <c r="H26" s="32"/>
      <c r="I26" s="32"/>
      <c r="J26" s="32"/>
    </row>
    <row r="27" spans="1:10" ht="15" customHeight="1">
      <c r="A27" s="26">
        <v>13</v>
      </c>
      <c r="B27" s="29" t="s">
        <v>25</v>
      </c>
      <c r="C27" s="32"/>
      <c r="D27" s="32"/>
      <c r="E27" s="32"/>
      <c r="F27" s="32"/>
      <c r="G27" s="32"/>
      <c r="H27" s="32"/>
      <c r="I27" s="32"/>
      <c r="J27" s="32"/>
    </row>
    <row r="28" spans="1:10" ht="15" customHeight="1">
      <c r="A28" s="26">
        <v>14</v>
      </c>
      <c r="B28" s="29" t="s">
        <v>26</v>
      </c>
      <c r="C28" s="32"/>
      <c r="D28" s="32"/>
      <c r="E28" s="32"/>
      <c r="F28" s="32"/>
      <c r="G28" s="32"/>
      <c r="H28" s="32"/>
      <c r="I28" s="32"/>
      <c r="J28" s="32"/>
    </row>
    <row r="29" spans="1:10" ht="15" customHeight="1">
      <c r="A29" s="26">
        <v>15</v>
      </c>
      <c r="B29" s="29" t="s">
        <v>27</v>
      </c>
      <c r="C29" s="32"/>
      <c r="D29" s="32"/>
      <c r="E29" s="32"/>
      <c r="F29" s="32"/>
      <c r="G29" s="32"/>
      <c r="H29" s="32"/>
      <c r="I29" s="32"/>
      <c r="J29" s="32"/>
    </row>
    <row r="30" spans="1:10" ht="15" customHeight="1">
      <c r="A30" s="26"/>
      <c r="B30" s="29" t="s">
        <v>23</v>
      </c>
      <c r="C30" s="32"/>
      <c r="D30" s="32"/>
      <c r="E30" s="32"/>
      <c r="F30" s="32"/>
      <c r="G30" s="32"/>
      <c r="H30" s="32"/>
      <c r="I30" s="32"/>
      <c r="J30" s="32"/>
    </row>
    <row r="31" spans="1:10" ht="29.25" customHeight="1">
      <c r="A31" s="26">
        <v>16</v>
      </c>
      <c r="B31" s="29" t="s">
        <v>69</v>
      </c>
      <c r="C31" s="32"/>
      <c r="D31" s="32"/>
      <c r="E31" s="32"/>
      <c r="F31" s="32"/>
      <c r="G31" s="32"/>
      <c r="H31" s="32"/>
      <c r="I31" s="32"/>
      <c r="J31" s="32"/>
    </row>
    <row r="32" spans="1:10" ht="18" customHeight="1">
      <c r="A32" s="26">
        <v>17</v>
      </c>
      <c r="B32" s="29" t="s">
        <v>28</v>
      </c>
      <c r="C32" s="32"/>
      <c r="D32" s="32"/>
      <c r="E32" s="32"/>
      <c r="F32" s="32"/>
      <c r="G32" s="32"/>
      <c r="H32" s="32"/>
      <c r="I32" s="32"/>
      <c r="J32" s="32"/>
    </row>
    <row r="33" spans="1:10" ht="15" customHeight="1">
      <c r="A33" s="26"/>
      <c r="B33" s="29" t="s">
        <v>23</v>
      </c>
      <c r="C33" s="32"/>
      <c r="D33" s="32"/>
      <c r="E33" s="32"/>
      <c r="F33" s="32"/>
      <c r="G33" s="32"/>
      <c r="H33" s="32"/>
      <c r="I33" s="32"/>
      <c r="J33" s="32"/>
    </row>
    <row r="34" spans="1:10" ht="30" customHeight="1">
      <c r="A34" s="26">
        <v>18</v>
      </c>
      <c r="B34" s="29" t="s">
        <v>24</v>
      </c>
      <c r="C34" s="32"/>
      <c r="D34" s="32"/>
      <c r="E34" s="32"/>
      <c r="F34" s="32"/>
      <c r="G34" s="32"/>
      <c r="H34" s="32"/>
      <c r="I34" s="32"/>
      <c r="J34" s="32"/>
    </row>
    <row r="35" spans="1:10" ht="15" customHeight="1">
      <c r="A35" s="26">
        <v>19</v>
      </c>
      <c r="B35" s="26" t="s">
        <v>29</v>
      </c>
      <c r="C35" s="32"/>
      <c r="D35" s="32"/>
      <c r="E35" s="32"/>
      <c r="F35" s="32"/>
      <c r="G35" s="32"/>
      <c r="H35" s="32"/>
      <c r="I35" s="32"/>
      <c r="J35" s="32"/>
    </row>
    <row r="36" spans="1:10" ht="15" customHeight="1">
      <c r="A36" s="26">
        <v>20</v>
      </c>
      <c r="B36" s="29" t="s">
        <v>30</v>
      </c>
      <c r="C36" s="32">
        <v>96306</v>
      </c>
      <c r="D36" s="32">
        <v>76011</v>
      </c>
      <c r="E36" s="32">
        <f aca="true" t="shared" si="5" ref="E36:J36">SUM(E38:E39)</f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</row>
    <row r="37" spans="1:10" ht="15" customHeight="1">
      <c r="A37" s="26"/>
      <c r="B37" s="29" t="s">
        <v>23</v>
      </c>
      <c r="C37" s="32"/>
      <c r="D37" s="32"/>
      <c r="E37" s="32"/>
      <c r="F37" s="32"/>
      <c r="G37" s="32"/>
      <c r="H37" s="32"/>
      <c r="I37" s="32"/>
      <c r="J37" s="32"/>
    </row>
    <row r="38" spans="1:10" ht="30" customHeight="1">
      <c r="A38" s="26">
        <v>21</v>
      </c>
      <c r="B38" s="29" t="s">
        <v>31</v>
      </c>
      <c r="C38" s="32"/>
      <c r="D38" s="32"/>
      <c r="E38" s="32"/>
      <c r="F38" s="32"/>
      <c r="G38" s="32"/>
      <c r="H38" s="32"/>
      <c r="I38" s="32"/>
      <c r="J38" s="32"/>
    </row>
    <row r="39" spans="1:10" ht="15" customHeight="1">
      <c r="A39" s="26">
        <v>22</v>
      </c>
      <c r="B39" s="29" t="s">
        <v>32</v>
      </c>
      <c r="C39" s="32"/>
      <c r="D39" s="32"/>
      <c r="E39" s="32"/>
      <c r="F39" s="32"/>
      <c r="G39" s="32"/>
      <c r="H39" s="32"/>
      <c r="I39" s="32"/>
      <c r="J39" s="32"/>
    </row>
    <row r="40" spans="1:10" ht="15" customHeight="1">
      <c r="A40" s="26">
        <v>23</v>
      </c>
      <c r="B40" s="27" t="s">
        <v>78</v>
      </c>
      <c r="C40" s="28">
        <f aca="true" t="shared" si="6" ref="C40:J40">SUM(C42,C45:C47,C50,C53)</f>
        <v>0</v>
      </c>
      <c r="D40" s="28">
        <f t="shared" si="6"/>
        <v>677356</v>
      </c>
      <c r="E40" s="28">
        <f t="shared" si="6"/>
        <v>1440891</v>
      </c>
      <c r="F40" s="28">
        <f t="shared" si="6"/>
        <v>879384</v>
      </c>
      <c r="G40" s="28">
        <f t="shared" si="6"/>
        <v>0</v>
      </c>
      <c r="H40" s="28">
        <f t="shared" si="6"/>
        <v>0</v>
      </c>
      <c r="I40" s="28">
        <f t="shared" si="6"/>
        <v>0</v>
      </c>
      <c r="J40" s="28">
        <f t="shared" si="6"/>
        <v>0</v>
      </c>
    </row>
    <row r="41" spans="1:10" ht="15" customHeight="1">
      <c r="A41" s="26"/>
      <c r="B41" s="29" t="s">
        <v>9</v>
      </c>
      <c r="C41" s="30"/>
      <c r="D41" s="30"/>
      <c r="E41" s="30"/>
      <c r="F41" s="30"/>
      <c r="G41" s="30"/>
      <c r="H41" s="30"/>
      <c r="I41" s="30"/>
      <c r="J41" s="30"/>
    </row>
    <row r="42" spans="1:10" ht="15" customHeight="1">
      <c r="A42" s="26">
        <v>24</v>
      </c>
      <c r="B42" s="29" t="s">
        <v>33</v>
      </c>
      <c r="C42" s="32">
        <v>0</v>
      </c>
      <c r="D42" s="32">
        <v>677356</v>
      </c>
      <c r="E42" s="32">
        <v>1440891</v>
      </c>
      <c r="F42" s="32">
        <v>879384</v>
      </c>
      <c r="G42" s="32"/>
      <c r="H42" s="32"/>
      <c r="I42" s="32"/>
      <c r="J42" s="32"/>
    </row>
    <row r="43" spans="1:10" ht="15" customHeight="1">
      <c r="A43" s="26"/>
      <c r="B43" s="29" t="s">
        <v>23</v>
      </c>
      <c r="C43" s="32"/>
      <c r="D43" s="32"/>
      <c r="E43" s="32"/>
      <c r="F43" s="32"/>
      <c r="G43" s="32"/>
      <c r="H43" s="32"/>
      <c r="I43" s="32"/>
      <c r="J43" s="32"/>
    </row>
    <row r="44" spans="1:10" ht="32.25" customHeight="1">
      <c r="A44" s="26">
        <v>25</v>
      </c>
      <c r="B44" s="29" t="s">
        <v>69</v>
      </c>
      <c r="C44" s="32"/>
      <c r="D44" s="32">
        <v>0</v>
      </c>
      <c r="E44" s="32">
        <v>318423</v>
      </c>
      <c r="F44" s="32">
        <v>390000</v>
      </c>
      <c r="G44" s="32"/>
      <c r="H44" s="32"/>
      <c r="I44" s="32"/>
      <c r="J44" s="32"/>
    </row>
    <row r="45" spans="1:10" ht="15" customHeight="1">
      <c r="A45" s="26">
        <v>26</v>
      </c>
      <c r="B45" s="29" t="s">
        <v>34</v>
      </c>
      <c r="C45" s="32"/>
      <c r="D45" s="32"/>
      <c r="E45" s="32"/>
      <c r="F45" s="32"/>
      <c r="G45" s="32"/>
      <c r="H45" s="32"/>
      <c r="I45" s="32"/>
      <c r="J45" s="32"/>
    </row>
    <row r="46" spans="1:10" ht="15" customHeight="1">
      <c r="A46" s="26">
        <v>27</v>
      </c>
      <c r="B46" s="29" t="s">
        <v>35</v>
      </c>
      <c r="C46" s="32"/>
      <c r="D46" s="32"/>
      <c r="E46" s="32"/>
      <c r="F46" s="32"/>
      <c r="G46" s="32"/>
      <c r="H46" s="32"/>
      <c r="I46" s="32"/>
      <c r="J46" s="32"/>
    </row>
    <row r="47" spans="1:10" ht="15" customHeight="1">
      <c r="A47" s="26">
        <v>28</v>
      </c>
      <c r="B47" s="29" t="s">
        <v>36</v>
      </c>
      <c r="C47" s="32"/>
      <c r="D47" s="32"/>
      <c r="E47" s="32"/>
      <c r="F47" s="32"/>
      <c r="G47" s="32"/>
      <c r="H47" s="32"/>
      <c r="I47" s="32"/>
      <c r="J47" s="32"/>
    </row>
    <row r="48" spans="1:10" ht="15" customHeight="1">
      <c r="A48" s="26"/>
      <c r="B48" s="29" t="s">
        <v>23</v>
      </c>
      <c r="C48" s="32"/>
      <c r="D48" s="32"/>
      <c r="E48" s="32"/>
      <c r="F48" s="32"/>
      <c r="G48" s="32"/>
      <c r="H48" s="32"/>
      <c r="I48" s="32"/>
      <c r="J48" s="32"/>
    </row>
    <row r="49" spans="1:10" ht="30.75" customHeight="1">
      <c r="A49" s="26">
        <v>29</v>
      </c>
      <c r="B49" s="29" t="s">
        <v>69</v>
      </c>
      <c r="C49" s="32"/>
      <c r="D49" s="32"/>
      <c r="E49" s="32"/>
      <c r="F49" s="32"/>
      <c r="G49" s="32"/>
      <c r="H49" s="32"/>
      <c r="I49" s="32"/>
      <c r="J49" s="32"/>
    </row>
    <row r="50" spans="1:10" ht="15" customHeight="1">
      <c r="A50" s="26">
        <v>30</v>
      </c>
      <c r="B50" s="29" t="s">
        <v>37</v>
      </c>
      <c r="C50" s="32"/>
      <c r="D50" s="32"/>
      <c r="E50" s="32"/>
      <c r="F50" s="32"/>
      <c r="G50" s="32"/>
      <c r="H50" s="32"/>
      <c r="I50" s="32"/>
      <c r="J50" s="32"/>
    </row>
    <row r="51" spans="1:10" ht="15" customHeight="1">
      <c r="A51" s="26"/>
      <c r="B51" s="29" t="s">
        <v>23</v>
      </c>
      <c r="C51" s="32"/>
      <c r="D51" s="32"/>
      <c r="E51" s="32"/>
      <c r="F51" s="32"/>
      <c r="G51" s="32"/>
      <c r="H51" s="32"/>
      <c r="I51" s="32"/>
      <c r="J51" s="32"/>
    </row>
    <row r="52" spans="1:10" ht="30" customHeight="1">
      <c r="A52" s="26">
        <v>31</v>
      </c>
      <c r="B52" s="29" t="s">
        <v>69</v>
      </c>
      <c r="C52" s="32"/>
      <c r="D52" s="32"/>
      <c r="E52" s="32"/>
      <c r="F52" s="32"/>
      <c r="G52" s="32"/>
      <c r="H52" s="32"/>
      <c r="I52" s="32"/>
      <c r="J52" s="32"/>
    </row>
    <row r="53" spans="1:10" ht="15" customHeight="1">
      <c r="A53" s="26">
        <v>32</v>
      </c>
      <c r="B53" s="29" t="s">
        <v>38</v>
      </c>
      <c r="C53" s="32"/>
      <c r="D53" s="32"/>
      <c r="E53" s="32">
        <v>0</v>
      </c>
      <c r="F53" s="32"/>
      <c r="G53" s="32"/>
      <c r="H53" s="32"/>
      <c r="I53" s="32"/>
      <c r="J53" s="32"/>
    </row>
    <row r="54" spans="1:10" ht="15" customHeight="1">
      <c r="A54" s="26">
        <v>33</v>
      </c>
      <c r="B54" s="27" t="s">
        <v>79</v>
      </c>
      <c r="C54" s="28">
        <f aca="true" t="shared" si="7" ref="C54:J54">SUM(C56,C59,C62,C65,C66)</f>
        <v>1799824</v>
      </c>
      <c r="D54" s="28">
        <f t="shared" si="7"/>
        <v>1788832</v>
      </c>
      <c r="E54" s="28">
        <f t="shared" si="7"/>
        <v>879384</v>
      </c>
      <c r="F54" s="28">
        <f t="shared" si="7"/>
        <v>0</v>
      </c>
      <c r="G54" s="28">
        <f t="shared" si="7"/>
        <v>0</v>
      </c>
      <c r="H54" s="28">
        <f t="shared" si="7"/>
        <v>0</v>
      </c>
      <c r="I54" s="28">
        <f t="shared" si="7"/>
        <v>0</v>
      </c>
      <c r="J54" s="28">
        <f t="shared" si="7"/>
        <v>0</v>
      </c>
    </row>
    <row r="55" spans="1:10" ht="15" customHeight="1">
      <c r="A55" s="26"/>
      <c r="B55" s="29" t="s">
        <v>9</v>
      </c>
      <c r="C55" s="30"/>
      <c r="D55" s="30"/>
      <c r="E55" s="30"/>
      <c r="F55" s="30"/>
      <c r="G55" s="30"/>
      <c r="H55" s="30"/>
      <c r="I55" s="30"/>
      <c r="J55" s="30"/>
    </row>
    <row r="56" spans="1:10" ht="15" customHeight="1">
      <c r="A56" s="26">
        <v>34</v>
      </c>
      <c r="B56" s="29" t="s">
        <v>39</v>
      </c>
      <c r="C56" s="32">
        <v>1799824</v>
      </c>
      <c r="D56" s="32">
        <f aca="true" t="shared" si="8" ref="D56:J56">C56+D24-D42</f>
        <v>1767391</v>
      </c>
      <c r="E56" s="32">
        <f t="shared" si="8"/>
        <v>879384</v>
      </c>
      <c r="F56" s="32">
        <f t="shared" si="8"/>
        <v>0</v>
      </c>
      <c r="G56" s="32">
        <f t="shared" si="8"/>
        <v>0</v>
      </c>
      <c r="H56" s="32">
        <f t="shared" si="8"/>
        <v>0</v>
      </c>
      <c r="I56" s="32">
        <f t="shared" si="8"/>
        <v>0</v>
      </c>
      <c r="J56" s="32">
        <f t="shared" si="8"/>
        <v>0</v>
      </c>
    </row>
    <row r="57" spans="1:10" ht="15" customHeight="1">
      <c r="A57" s="26"/>
      <c r="B57" s="29" t="s">
        <v>23</v>
      </c>
      <c r="C57" s="32"/>
      <c r="D57" s="32"/>
      <c r="E57" s="32"/>
      <c r="F57" s="32"/>
      <c r="G57" s="32"/>
      <c r="H57" s="32"/>
      <c r="I57" s="32"/>
      <c r="J57" s="32"/>
    </row>
    <row r="58" spans="1:10" ht="31.5" customHeight="1">
      <c r="A58" s="26">
        <v>35</v>
      </c>
      <c r="B58" s="29" t="s">
        <v>69</v>
      </c>
      <c r="C58" s="32"/>
      <c r="D58" s="32">
        <v>644923</v>
      </c>
      <c r="E58" s="32">
        <f>D58+E26-E44</f>
        <v>390000</v>
      </c>
      <c r="F58" s="32"/>
      <c r="G58" s="32"/>
      <c r="H58" s="32"/>
      <c r="I58" s="32"/>
      <c r="J58" s="32"/>
    </row>
    <row r="59" spans="1:10" ht="15" customHeight="1">
      <c r="A59" s="26">
        <v>36</v>
      </c>
      <c r="B59" s="29" t="s">
        <v>40</v>
      </c>
      <c r="C59" s="32"/>
      <c r="D59" s="32"/>
      <c r="E59" s="32"/>
      <c r="F59" s="32"/>
      <c r="G59" s="32"/>
      <c r="H59" s="32"/>
      <c r="I59" s="32"/>
      <c r="J59" s="32"/>
    </row>
    <row r="60" spans="1:10" ht="15" customHeight="1">
      <c r="A60" s="26"/>
      <c r="B60" s="29" t="s">
        <v>23</v>
      </c>
      <c r="C60" s="32"/>
      <c r="D60" s="32"/>
      <c r="E60" s="32"/>
      <c r="F60" s="32"/>
      <c r="G60" s="32"/>
      <c r="H60" s="32"/>
      <c r="I60" s="32"/>
      <c r="J60" s="32"/>
    </row>
    <row r="61" spans="1:10" ht="32.25" customHeight="1">
      <c r="A61" s="26">
        <v>37</v>
      </c>
      <c r="B61" s="29" t="s">
        <v>69</v>
      </c>
      <c r="C61" s="32"/>
      <c r="D61" s="32"/>
      <c r="E61" s="32"/>
      <c r="F61" s="32"/>
      <c r="G61" s="32"/>
      <c r="H61" s="32"/>
      <c r="I61" s="32"/>
      <c r="J61" s="32"/>
    </row>
    <row r="62" spans="1:10" ht="15" customHeight="1">
      <c r="A62" s="26">
        <v>38</v>
      </c>
      <c r="B62" s="29" t="s">
        <v>41</v>
      </c>
      <c r="C62" s="32"/>
      <c r="D62" s="32"/>
      <c r="E62" s="32"/>
      <c r="F62" s="32"/>
      <c r="G62" s="32"/>
      <c r="H62" s="32"/>
      <c r="I62" s="32"/>
      <c r="J62" s="32"/>
    </row>
    <row r="63" spans="1:10" ht="15" customHeight="1">
      <c r="A63" s="26"/>
      <c r="B63" s="29" t="s">
        <v>23</v>
      </c>
      <c r="C63" s="32"/>
      <c r="D63" s="32"/>
      <c r="E63" s="32"/>
      <c r="F63" s="32"/>
      <c r="G63" s="32"/>
      <c r="H63" s="32"/>
      <c r="I63" s="32"/>
      <c r="J63" s="32"/>
    </row>
    <row r="64" spans="1:10" ht="30" customHeight="1">
      <c r="A64" s="26">
        <v>39</v>
      </c>
      <c r="B64" s="29" t="s">
        <v>69</v>
      </c>
      <c r="C64" s="32"/>
      <c r="D64" s="32"/>
      <c r="E64" s="32"/>
      <c r="F64" s="32"/>
      <c r="G64" s="32"/>
      <c r="H64" s="32"/>
      <c r="I64" s="32"/>
      <c r="J64" s="32"/>
    </row>
    <row r="65" spans="1:10" ht="15" customHeight="1">
      <c r="A65" s="26">
        <v>40</v>
      </c>
      <c r="B65" s="29" t="s">
        <v>80</v>
      </c>
      <c r="C65" s="32"/>
      <c r="D65" s="32"/>
      <c r="E65" s="32"/>
      <c r="F65" s="32"/>
      <c r="G65" s="32"/>
      <c r="H65" s="32"/>
      <c r="I65" s="32"/>
      <c r="J65" s="32"/>
    </row>
    <row r="66" spans="1:10" ht="15" customHeight="1">
      <c r="A66" s="26">
        <v>41</v>
      </c>
      <c r="B66" s="29" t="s">
        <v>42</v>
      </c>
      <c r="C66" s="32">
        <f aca="true" t="shared" si="9" ref="C66:J66">SUM(C68:C69)</f>
        <v>0</v>
      </c>
      <c r="D66" s="32">
        <v>21441</v>
      </c>
      <c r="E66" s="32">
        <f t="shared" si="9"/>
        <v>0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</row>
    <row r="67" spans="1:10" ht="15" customHeight="1">
      <c r="A67" s="26"/>
      <c r="B67" s="29" t="s">
        <v>23</v>
      </c>
      <c r="C67" s="32"/>
      <c r="D67" s="32"/>
      <c r="E67" s="32"/>
      <c r="F67" s="32"/>
      <c r="G67" s="32"/>
      <c r="H67" s="32"/>
      <c r="I67" s="32"/>
      <c r="J67" s="32"/>
    </row>
    <row r="68" spans="1:10" ht="15" customHeight="1">
      <c r="A68" s="26">
        <v>42</v>
      </c>
      <c r="B68" s="29" t="s">
        <v>43</v>
      </c>
      <c r="C68" s="32"/>
      <c r="D68" s="32">
        <v>17441</v>
      </c>
      <c r="E68" s="32"/>
      <c r="F68" s="32"/>
      <c r="G68" s="32"/>
      <c r="H68" s="32"/>
      <c r="I68" s="32"/>
      <c r="J68" s="32"/>
    </row>
    <row r="69" spans="1:10" ht="15" customHeight="1">
      <c r="A69" s="26">
        <v>43</v>
      </c>
      <c r="B69" s="29" t="s">
        <v>44</v>
      </c>
      <c r="C69" s="32"/>
      <c r="D69" s="32"/>
      <c r="E69" s="32"/>
      <c r="F69" s="32"/>
      <c r="G69" s="32"/>
      <c r="H69" s="32"/>
      <c r="I69" s="32"/>
      <c r="J69" s="32"/>
    </row>
    <row r="70" spans="1:10" ht="15" customHeight="1">
      <c r="A70" s="26">
        <v>44</v>
      </c>
      <c r="B70" s="29" t="s">
        <v>67</v>
      </c>
      <c r="C70" s="34">
        <f>C54/C11*100</f>
        <v>18.795719837856442</v>
      </c>
      <c r="D70" s="34">
        <f aca="true" t="shared" si="10" ref="D70:J70">IF(D11=0,0,D54/D11*100)</f>
        <v>18.2345057383436</v>
      </c>
      <c r="E70" s="34">
        <f t="shared" si="10"/>
        <v>8.321620491431196</v>
      </c>
      <c r="F70" s="34">
        <f t="shared" si="10"/>
        <v>0</v>
      </c>
      <c r="G70" s="34">
        <f t="shared" si="10"/>
        <v>0</v>
      </c>
      <c r="H70" s="34">
        <f t="shared" si="10"/>
        <v>0</v>
      </c>
      <c r="I70" s="34">
        <f t="shared" si="10"/>
        <v>0</v>
      </c>
      <c r="J70" s="34">
        <f t="shared" si="10"/>
        <v>0</v>
      </c>
    </row>
    <row r="71" spans="1:10" ht="21" customHeight="1">
      <c r="A71" s="35">
        <v>45</v>
      </c>
      <c r="B71" s="27" t="s">
        <v>70</v>
      </c>
      <c r="C71" s="36">
        <f>(C54-C58-C61-C64)/C11*100</f>
        <v>18.795719837856442</v>
      </c>
      <c r="D71" s="36">
        <f>(D54-D58-D61-D64)/D11*100</f>
        <v>11.660466284504576</v>
      </c>
      <c r="E71" s="36">
        <f>(E54-E58-E61-E64)/E11*100</f>
        <v>4.631046189808508</v>
      </c>
      <c r="F71" s="36">
        <f>(F54-F58-F61-F64)/F11*100</f>
        <v>0</v>
      </c>
      <c r="G71" s="36"/>
      <c r="H71" s="36"/>
      <c r="I71" s="36"/>
      <c r="J71" s="36"/>
    </row>
    <row r="72" spans="1:10" ht="21" customHeight="1">
      <c r="A72" s="26">
        <v>46</v>
      </c>
      <c r="B72" s="29" t="s">
        <v>45</v>
      </c>
      <c r="C72" s="34">
        <f>C54/C13*100</f>
        <v>71.68985529182615</v>
      </c>
      <c r="D72" s="34">
        <f>D54/D13*100</f>
        <v>71.26514078278704</v>
      </c>
      <c r="E72" s="34">
        <f>E54/E13*100</f>
        <v>28.014835326222347</v>
      </c>
      <c r="F72" s="34">
        <f>F54/F13*100</f>
        <v>0</v>
      </c>
      <c r="G72" s="34"/>
      <c r="H72" s="34"/>
      <c r="I72" s="34"/>
      <c r="J72" s="34"/>
    </row>
    <row r="73" spans="1:10" ht="18" customHeight="1">
      <c r="A73" s="26">
        <v>47</v>
      </c>
      <c r="B73" s="29" t="s">
        <v>46</v>
      </c>
      <c r="C73" s="34">
        <f>(C54-C58-C61-C64)/C13*100</f>
        <v>71.68985529182615</v>
      </c>
      <c r="D73" s="34">
        <f>(D54-D58-D61-D64)/D13*100</f>
        <v>45.572102873661215</v>
      </c>
      <c r="E73" s="34">
        <f>(E54-E58-E61-E64)/E13*100</f>
        <v>15.590472616386014</v>
      </c>
      <c r="F73" s="34">
        <f>(F54-F58-F61-F64)/F13*100</f>
        <v>0</v>
      </c>
      <c r="G73" s="34"/>
      <c r="H73" s="34"/>
      <c r="I73" s="34"/>
      <c r="J73" s="34"/>
    </row>
    <row r="74" spans="1:10" ht="15" customHeight="1">
      <c r="A74" s="26">
        <v>48</v>
      </c>
      <c r="B74" s="27" t="s">
        <v>81</v>
      </c>
      <c r="C74" s="30">
        <f aca="true" t="shared" si="11" ref="C74:J74">SUM(C76,C79,C82,C85)</f>
        <v>44952</v>
      </c>
      <c r="D74" s="30">
        <f t="shared" si="11"/>
        <v>776107</v>
      </c>
      <c r="E74" s="30">
        <f t="shared" si="11"/>
        <v>1515891</v>
      </c>
      <c r="F74" s="30">
        <f t="shared" si="11"/>
        <v>910000</v>
      </c>
      <c r="G74" s="30">
        <f t="shared" si="11"/>
        <v>0</v>
      </c>
      <c r="H74" s="30">
        <f t="shared" si="11"/>
        <v>0</v>
      </c>
      <c r="I74" s="30">
        <f t="shared" si="11"/>
        <v>0</v>
      </c>
      <c r="J74" s="30">
        <f t="shared" si="11"/>
        <v>0</v>
      </c>
    </row>
    <row r="75" spans="1:10" ht="15" customHeight="1">
      <c r="A75" s="26"/>
      <c r="B75" s="29" t="s">
        <v>15</v>
      </c>
      <c r="C75" s="30"/>
      <c r="D75" s="30"/>
      <c r="E75" s="30"/>
      <c r="F75" s="30"/>
      <c r="G75" s="30"/>
      <c r="H75" s="30"/>
      <c r="I75" s="30"/>
      <c r="J75" s="30"/>
    </row>
    <row r="76" spans="1:10" ht="15" customHeight="1">
      <c r="A76" s="26">
        <v>49</v>
      </c>
      <c r="B76" s="29" t="s">
        <v>47</v>
      </c>
      <c r="C76" s="32">
        <v>44952</v>
      </c>
      <c r="D76" s="32">
        <v>776107</v>
      </c>
      <c r="E76" s="32">
        <v>1515891</v>
      </c>
      <c r="F76" s="32">
        <v>910000</v>
      </c>
      <c r="G76" s="32"/>
      <c r="H76" s="32"/>
      <c r="I76" s="32"/>
      <c r="J76" s="32"/>
    </row>
    <row r="77" spans="1:10" ht="15" customHeight="1">
      <c r="A77" s="26"/>
      <c r="B77" s="29" t="s">
        <v>23</v>
      </c>
      <c r="C77" s="32"/>
      <c r="D77" s="32"/>
      <c r="E77" s="32"/>
      <c r="F77" s="32"/>
      <c r="G77" s="32"/>
      <c r="H77" s="32"/>
      <c r="I77" s="32"/>
      <c r="J77" s="32"/>
    </row>
    <row r="78" spans="1:10" ht="19.5" customHeight="1">
      <c r="A78" s="26">
        <v>50</v>
      </c>
      <c r="B78" s="29" t="s">
        <v>69</v>
      </c>
      <c r="C78" s="32"/>
      <c r="D78" s="32"/>
      <c r="E78" s="32">
        <v>318423</v>
      </c>
      <c r="F78" s="32">
        <v>390000</v>
      </c>
      <c r="G78" s="32"/>
      <c r="H78" s="32"/>
      <c r="I78" s="32"/>
      <c r="J78" s="32"/>
    </row>
    <row r="79" spans="1:10" ht="15" customHeight="1">
      <c r="A79" s="26">
        <v>51</v>
      </c>
      <c r="B79" s="29" t="s">
        <v>48</v>
      </c>
      <c r="C79" s="32"/>
      <c r="D79" s="32"/>
      <c r="E79" s="32"/>
      <c r="F79" s="32"/>
      <c r="G79" s="32"/>
      <c r="H79" s="32"/>
      <c r="I79" s="32"/>
      <c r="J79" s="32"/>
    </row>
    <row r="80" spans="1:10" ht="15" customHeight="1">
      <c r="A80" s="26"/>
      <c r="B80" s="29" t="s">
        <v>23</v>
      </c>
      <c r="C80" s="32"/>
      <c r="D80" s="32"/>
      <c r="E80" s="32"/>
      <c r="F80" s="32"/>
      <c r="G80" s="32"/>
      <c r="H80" s="32"/>
      <c r="I80" s="32"/>
      <c r="J80" s="32"/>
    </row>
    <row r="81" spans="1:10" ht="32.25" customHeight="1">
      <c r="A81" s="26">
        <v>52</v>
      </c>
      <c r="B81" s="29" t="s">
        <v>24</v>
      </c>
      <c r="C81" s="32"/>
      <c r="D81" s="32"/>
      <c r="E81" s="32"/>
      <c r="F81" s="32"/>
      <c r="G81" s="32"/>
      <c r="H81" s="32"/>
      <c r="I81" s="32"/>
      <c r="J81" s="32"/>
    </row>
    <row r="82" spans="1:10" ht="15" customHeight="1">
      <c r="A82" s="26">
        <v>53</v>
      </c>
      <c r="B82" s="29" t="s">
        <v>49</v>
      </c>
      <c r="C82" s="32"/>
      <c r="D82" s="32"/>
      <c r="E82" s="32"/>
      <c r="F82" s="32"/>
      <c r="G82" s="32"/>
      <c r="H82" s="32"/>
      <c r="I82" s="32"/>
      <c r="J82" s="32"/>
    </row>
    <row r="83" spans="1:10" ht="15" customHeight="1">
      <c r="A83" s="26"/>
      <c r="B83" s="29" t="s">
        <v>23</v>
      </c>
      <c r="C83" s="32"/>
      <c r="D83" s="32"/>
      <c r="E83" s="32"/>
      <c r="F83" s="32"/>
      <c r="G83" s="32"/>
      <c r="H83" s="32"/>
      <c r="I83" s="32"/>
      <c r="J83" s="32"/>
    </row>
    <row r="84" spans="1:10" ht="30" customHeight="1">
      <c r="A84" s="26">
        <v>54</v>
      </c>
      <c r="B84" s="29" t="s">
        <v>69</v>
      </c>
      <c r="C84" s="32"/>
      <c r="D84" s="32"/>
      <c r="E84" s="32"/>
      <c r="F84" s="32"/>
      <c r="G84" s="32"/>
      <c r="H84" s="32"/>
      <c r="I84" s="32"/>
      <c r="J84" s="32"/>
    </row>
    <row r="85" spans="1:10" ht="15" customHeight="1">
      <c r="A85" s="26">
        <v>55</v>
      </c>
      <c r="B85" s="29" t="s">
        <v>82</v>
      </c>
      <c r="C85" s="32"/>
      <c r="D85" s="32"/>
      <c r="E85" s="32"/>
      <c r="F85" s="32"/>
      <c r="G85" s="32"/>
      <c r="H85" s="32"/>
      <c r="I85" s="32"/>
      <c r="J85" s="32"/>
    </row>
    <row r="86" spans="1:10" ht="18.75" customHeight="1">
      <c r="A86" s="26">
        <v>56</v>
      </c>
      <c r="B86" s="29" t="s">
        <v>71</v>
      </c>
      <c r="C86" s="37">
        <f>C74/C11*100</f>
        <v>0.46943767732362873</v>
      </c>
      <c r="D86" s="37">
        <f>D74/D11*100</f>
        <v>7.911266985982271</v>
      </c>
      <c r="E86" s="37">
        <f>E74/E11*100</f>
        <v>14.344893252977228</v>
      </c>
      <c r="F86" s="37">
        <f>F74/F11*100</f>
        <v>4.4806873512264085</v>
      </c>
      <c r="G86" s="37"/>
      <c r="H86" s="37"/>
      <c r="I86" s="37"/>
      <c r="J86" s="37"/>
    </row>
    <row r="87" spans="1:10" ht="19.5" customHeight="1">
      <c r="A87" s="35">
        <v>57</v>
      </c>
      <c r="B87" s="27" t="s">
        <v>68</v>
      </c>
      <c r="C87" s="38">
        <f>(C74-C78-C81-C84)/C11*100</f>
        <v>0.46943767732362873</v>
      </c>
      <c r="D87" s="38">
        <f>(D74-D78-D81-D84)/D11*100</f>
        <v>7.911266985982271</v>
      </c>
      <c r="E87" s="38">
        <f>(E74-E78-E81-E84)/E11*100</f>
        <v>11.331652891834661</v>
      </c>
      <c r="F87" s="38">
        <f>(F74-F78-F81-F84)/F11*100</f>
        <v>2.560392772129376</v>
      </c>
      <c r="G87" s="38"/>
      <c r="H87" s="38"/>
      <c r="I87" s="38"/>
      <c r="J87" s="38"/>
    </row>
    <row r="88" spans="1:10" ht="18.75" customHeight="1">
      <c r="A88" s="26">
        <v>58</v>
      </c>
      <c r="B88" s="29" t="s">
        <v>50</v>
      </c>
      <c r="C88" s="37">
        <f>C74/C13*100</f>
        <v>1.790509724883194</v>
      </c>
      <c r="D88" s="37">
        <f>D74/D13*100</f>
        <v>30.919267218781027</v>
      </c>
      <c r="E88" s="37">
        <f>E74/E13*100</f>
        <v>48.29225541686286</v>
      </c>
      <c r="F88" s="37">
        <f>F74/F13*100</f>
        <v>7.1600637764977435</v>
      </c>
      <c r="G88" s="37"/>
      <c r="H88" s="37"/>
      <c r="I88" s="37"/>
      <c r="J88" s="37"/>
    </row>
    <row r="89" spans="1:10" ht="18.75" customHeight="1">
      <c r="A89" s="26">
        <v>59</v>
      </c>
      <c r="B89" s="29" t="s">
        <v>51</v>
      </c>
      <c r="C89" s="37">
        <f>(C74-C78-C81-C84)/C13*100</f>
        <v>1.790509724883194</v>
      </c>
      <c r="D89" s="37">
        <f>(D74-D78-D81-D84)/D13*100</f>
        <v>30.919267218781027</v>
      </c>
      <c r="E89" s="37">
        <f>(E74-E78-E81-E84)/E13*100</f>
        <v>38.148145552364866</v>
      </c>
      <c r="F89" s="37">
        <f>(F74-F78-F81-F84)/F13*100</f>
        <v>4.0914650151415675</v>
      </c>
      <c r="G89" s="37"/>
      <c r="H89" s="37"/>
      <c r="I89" s="37"/>
      <c r="J89" s="37"/>
    </row>
    <row r="90" spans="1:10" ht="1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5" customHeight="1">
      <c r="A91" s="39" t="s">
        <v>83</v>
      </c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5" customHeight="1">
      <c r="A92" s="40" t="s">
        <v>84</v>
      </c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23.25" customHeight="1">
      <c r="A93" s="39" t="s">
        <v>85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21.75" customHeight="1">
      <c r="A94" s="40" t="s">
        <v>86</v>
      </c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5" customHeight="1">
      <c r="A95" s="39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9.5" customHeight="1">
      <c r="A96" s="39"/>
      <c r="B96" s="21"/>
      <c r="C96" s="21"/>
      <c r="D96" s="21"/>
      <c r="E96" s="21"/>
      <c r="F96" s="21"/>
      <c r="G96" s="21"/>
      <c r="H96" s="21"/>
      <c r="I96" s="21"/>
      <c r="J96" s="21"/>
    </row>
    <row r="97" spans="8:10" ht="26.25" customHeight="1">
      <c r="H97" s="42" t="s">
        <v>72</v>
      </c>
      <c r="I97" s="42"/>
      <c r="J97" s="42"/>
    </row>
  </sheetData>
  <mergeCells count="8">
    <mergeCell ref="A92:J92"/>
    <mergeCell ref="A94:J94"/>
    <mergeCell ref="H97:J97"/>
    <mergeCell ref="A6:J6"/>
    <mergeCell ref="A8:A9"/>
    <mergeCell ref="B8:B9"/>
    <mergeCell ref="C8:D8"/>
    <mergeCell ref="E8:J8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H1" sqref="H1:J4"/>
    </sheetView>
  </sheetViews>
  <sheetFormatPr defaultColWidth="9.00390625" defaultRowHeight="12.75"/>
  <cols>
    <col min="1" max="1" width="4.125" style="0" customWidth="1"/>
    <col min="2" max="2" width="39.875" style="0" customWidth="1"/>
    <col min="3" max="3" width="9.875" style="0" hidden="1" customWidth="1"/>
    <col min="4" max="4" width="10.375" style="0" customWidth="1"/>
    <col min="5" max="5" width="10.00390625" style="0" customWidth="1"/>
    <col min="6" max="6" width="9.75390625" style="0" customWidth="1"/>
    <col min="7" max="8" width="10.125" style="0" customWidth="1"/>
    <col min="9" max="9" width="10.00390625" style="0" customWidth="1"/>
    <col min="10" max="10" width="10.3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1" t="s">
        <v>65</v>
      </c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2" t="s">
        <v>74</v>
      </c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2" t="s">
        <v>73</v>
      </c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2" t="s">
        <v>66</v>
      </c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2" t="s">
        <v>17</v>
      </c>
    </row>
    <row r="8" spans="1:10" ht="12.75">
      <c r="A8" s="50" t="s">
        <v>0</v>
      </c>
      <c r="B8" s="50" t="s">
        <v>1</v>
      </c>
      <c r="C8" s="51" t="s">
        <v>2</v>
      </c>
      <c r="D8" s="52"/>
      <c r="E8" s="50" t="s">
        <v>16</v>
      </c>
      <c r="F8" s="50"/>
      <c r="G8" s="50"/>
      <c r="H8" s="50"/>
      <c r="I8" s="50"/>
      <c r="J8" s="50"/>
    </row>
    <row r="9" spans="1:10" ht="15.75">
      <c r="A9" s="50"/>
      <c r="B9" s="50"/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18</v>
      </c>
      <c r="I9" s="13" t="s">
        <v>19</v>
      </c>
      <c r="J9" s="13" t="s">
        <v>52</v>
      </c>
    </row>
    <row r="10" spans="1:10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ht="12.75">
      <c r="A11" s="3">
        <v>1</v>
      </c>
      <c r="B11" s="4" t="s">
        <v>8</v>
      </c>
      <c r="C11" s="15">
        <f aca="true" t="shared" si="0" ref="C11:J11">SUM(C13:C15)</f>
        <v>0</v>
      </c>
      <c r="D11" s="15">
        <f t="shared" si="0"/>
        <v>9809118</v>
      </c>
      <c r="E11" s="15">
        <f t="shared" si="0"/>
        <v>10567461</v>
      </c>
      <c r="F11" s="15">
        <f t="shared" si="0"/>
        <v>20309384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ht="12.75">
      <c r="A12" s="3"/>
      <c r="B12" s="6" t="s">
        <v>9</v>
      </c>
      <c r="C12" s="5"/>
      <c r="D12" s="5"/>
      <c r="E12" s="5"/>
      <c r="F12" s="5"/>
      <c r="G12" s="5"/>
      <c r="H12" s="5"/>
      <c r="I12" s="5"/>
      <c r="J12" s="5"/>
    </row>
    <row r="13" spans="1:10" ht="15.75">
      <c r="A13" s="3">
        <v>2</v>
      </c>
      <c r="B13" s="7" t="s">
        <v>53</v>
      </c>
      <c r="C13" s="8"/>
      <c r="D13" s="8">
        <v>2509078</v>
      </c>
      <c r="E13" s="8">
        <v>3215033</v>
      </c>
      <c r="F13" s="8">
        <v>12709384</v>
      </c>
      <c r="G13" s="8"/>
      <c r="H13" s="8"/>
      <c r="I13" s="8"/>
      <c r="J13" s="8"/>
    </row>
    <row r="14" spans="1:10" ht="12.75">
      <c r="A14" s="3">
        <v>3</v>
      </c>
      <c r="B14" s="7" t="s">
        <v>10</v>
      </c>
      <c r="C14" s="8"/>
      <c r="D14" s="8">
        <v>5212665</v>
      </c>
      <c r="E14" s="8">
        <v>5407236</v>
      </c>
      <c r="F14" s="8">
        <v>5500000</v>
      </c>
      <c r="G14" s="8"/>
      <c r="H14" s="8"/>
      <c r="I14" s="8"/>
      <c r="J14" s="8"/>
    </row>
    <row r="15" spans="1:10" ht="12.75">
      <c r="A15" s="3">
        <v>4</v>
      </c>
      <c r="B15" s="7" t="s">
        <v>20</v>
      </c>
      <c r="C15" s="8"/>
      <c r="D15" s="8">
        <v>2087375</v>
      </c>
      <c r="E15" s="8">
        <v>1945192</v>
      </c>
      <c r="F15" s="8">
        <v>2100000</v>
      </c>
      <c r="G15" s="8"/>
      <c r="H15" s="8"/>
      <c r="I15" s="8"/>
      <c r="J15" s="8"/>
    </row>
    <row r="16" spans="1:10" ht="12.75">
      <c r="A16" s="3">
        <v>5</v>
      </c>
      <c r="B16" s="4" t="s">
        <v>11</v>
      </c>
      <c r="C16" s="15">
        <f aca="true" t="shared" si="1" ref="C16:J16">SUM(C18:C19)</f>
        <v>0</v>
      </c>
      <c r="D16" s="15">
        <f t="shared" si="1"/>
        <v>9853726</v>
      </c>
      <c r="E16" s="15">
        <f t="shared" si="1"/>
        <v>9679454</v>
      </c>
      <c r="F16" s="15">
        <f t="shared" si="1"/>
        <v>19430000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</row>
    <row r="17" spans="1:10" ht="12.75">
      <c r="A17" s="3"/>
      <c r="B17" s="6" t="s">
        <v>9</v>
      </c>
      <c r="C17" s="5"/>
      <c r="D17" s="5"/>
      <c r="E17" s="5"/>
      <c r="F17" s="5"/>
      <c r="G17" s="5"/>
      <c r="H17" s="5"/>
      <c r="I17" s="5"/>
      <c r="J17" s="5"/>
    </row>
    <row r="18" spans="1:10" ht="12.75">
      <c r="A18" s="3">
        <v>6</v>
      </c>
      <c r="B18" s="7" t="s">
        <v>12</v>
      </c>
      <c r="C18" s="8"/>
      <c r="D18" s="8">
        <v>8651809</v>
      </c>
      <c r="E18" s="8">
        <v>8587864</v>
      </c>
      <c r="F18" s="8">
        <v>8200000</v>
      </c>
      <c r="G18" s="8"/>
      <c r="H18" s="8"/>
      <c r="I18" s="8"/>
      <c r="J18" s="8"/>
    </row>
    <row r="19" spans="1:10" ht="12.75">
      <c r="A19" s="3">
        <v>7</v>
      </c>
      <c r="B19" s="7" t="s">
        <v>13</v>
      </c>
      <c r="C19" s="8"/>
      <c r="D19" s="8">
        <v>1201917</v>
      </c>
      <c r="E19" s="8">
        <v>1091590</v>
      </c>
      <c r="F19" s="8">
        <v>11230000</v>
      </c>
      <c r="G19" s="8"/>
      <c r="H19" s="8"/>
      <c r="I19" s="8"/>
      <c r="J19" s="8"/>
    </row>
    <row r="20" spans="1:10" ht="12.75">
      <c r="A20" s="3">
        <v>8</v>
      </c>
      <c r="B20" s="4" t="s">
        <v>21</v>
      </c>
      <c r="C20" s="16"/>
      <c r="D20" s="16">
        <f aca="true" t="shared" si="2" ref="D20:J20">D11-D16</f>
        <v>-44608</v>
      </c>
      <c r="E20" s="16">
        <f t="shared" si="2"/>
        <v>888007</v>
      </c>
      <c r="F20" s="16">
        <f t="shared" si="2"/>
        <v>879384</v>
      </c>
      <c r="G20" s="16"/>
      <c r="H20" s="16">
        <f t="shared" si="2"/>
        <v>0</v>
      </c>
      <c r="I20" s="16">
        <f t="shared" si="2"/>
        <v>0</v>
      </c>
      <c r="J20" s="16">
        <f t="shared" si="2"/>
        <v>0</v>
      </c>
    </row>
    <row r="21" spans="1:10" ht="12.75">
      <c r="A21" s="3">
        <v>9</v>
      </c>
      <c r="B21" s="4" t="s">
        <v>14</v>
      </c>
      <c r="C21" s="16"/>
      <c r="D21" s="16">
        <f aca="true" t="shared" si="3" ref="D21:J21">D22-D40</f>
        <v>44608</v>
      </c>
      <c r="E21" s="16">
        <f t="shared" si="3"/>
        <v>-888007</v>
      </c>
      <c r="F21" s="16">
        <f t="shared" si="3"/>
        <v>-879384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</row>
    <row r="22" spans="1:10" ht="14.25">
      <c r="A22" s="3">
        <v>10</v>
      </c>
      <c r="B22" s="4" t="s">
        <v>54</v>
      </c>
      <c r="C22" s="15">
        <f aca="true" t="shared" si="4" ref="C22:J22">SUM(C24,C27:C29,C32,C35:C36)</f>
        <v>0</v>
      </c>
      <c r="D22" s="15">
        <f t="shared" si="4"/>
        <v>721964</v>
      </c>
      <c r="E22" s="15">
        <f t="shared" si="4"/>
        <v>552884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</row>
    <row r="23" spans="1:10" ht="12.75">
      <c r="A23" s="3"/>
      <c r="B23" s="6" t="s">
        <v>9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3">
        <v>11</v>
      </c>
      <c r="B24" s="6" t="s">
        <v>22</v>
      </c>
      <c r="C24" s="8"/>
      <c r="D24" s="8">
        <v>644923</v>
      </c>
      <c r="E24" s="8">
        <v>552884</v>
      </c>
      <c r="F24" s="8"/>
      <c r="G24" s="8"/>
      <c r="H24" s="8"/>
      <c r="I24" s="8"/>
      <c r="J24" s="8"/>
    </row>
    <row r="25" spans="1:10" ht="12.75">
      <c r="A25" s="3"/>
      <c r="B25" s="6" t="s">
        <v>23</v>
      </c>
      <c r="C25" s="8"/>
      <c r="D25" s="8"/>
      <c r="E25" s="8"/>
      <c r="F25" s="8"/>
      <c r="G25" s="8"/>
      <c r="H25" s="8"/>
      <c r="I25" s="8"/>
      <c r="J25" s="8"/>
    </row>
    <row r="26" spans="1:10" ht="37.5" customHeight="1">
      <c r="A26" s="3">
        <v>12</v>
      </c>
      <c r="B26" s="6" t="s">
        <v>69</v>
      </c>
      <c r="C26" s="8"/>
      <c r="D26" s="8">
        <v>644923</v>
      </c>
      <c r="E26" s="8">
        <v>63500</v>
      </c>
      <c r="F26" s="8"/>
      <c r="G26" s="8"/>
      <c r="H26" s="8"/>
      <c r="I26" s="8"/>
      <c r="J26" s="8"/>
    </row>
    <row r="27" spans="1:10" ht="12.75">
      <c r="A27" s="3">
        <v>13</v>
      </c>
      <c r="B27" s="6" t="s">
        <v>25</v>
      </c>
      <c r="C27" s="8"/>
      <c r="D27" s="8"/>
      <c r="E27" s="8"/>
      <c r="F27" s="8"/>
      <c r="G27" s="8"/>
      <c r="H27" s="8"/>
      <c r="I27" s="8"/>
      <c r="J27" s="8"/>
    </row>
    <row r="28" spans="1:10" ht="12.75">
      <c r="A28" s="3">
        <v>14</v>
      </c>
      <c r="B28" s="6" t="s">
        <v>26</v>
      </c>
      <c r="C28" s="8"/>
      <c r="D28" s="8"/>
      <c r="E28" s="8"/>
      <c r="F28" s="8"/>
      <c r="G28" s="8"/>
      <c r="H28" s="8"/>
      <c r="I28" s="8"/>
      <c r="J28" s="8"/>
    </row>
    <row r="29" spans="1:10" ht="12.75">
      <c r="A29" s="3">
        <v>15</v>
      </c>
      <c r="B29" s="6" t="s">
        <v>27</v>
      </c>
      <c r="C29" s="8"/>
      <c r="D29" s="8"/>
      <c r="E29" s="8"/>
      <c r="F29" s="8"/>
      <c r="G29" s="8"/>
      <c r="H29" s="8"/>
      <c r="I29" s="8"/>
      <c r="J29" s="8"/>
    </row>
    <row r="30" spans="1:10" ht="12.75">
      <c r="A30" s="3"/>
      <c r="B30" s="6" t="s">
        <v>23</v>
      </c>
      <c r="C30" s="8"/>
      <c r="D30" s="8"/>
      <c r="E30" s="8"/>
      <c r="F30" s="8"/>
      <c r="G30" s="8"/>
      <c r="H30" s="8"/>
      <c r="I30" s="8"/>
      <c r="J30" s="8"/>
    </row>
    <row r="31" spans="1:10" ht="39.75" customHeight="1">
      <c r="A31" s="3">
        <v>16</v>
      </c>
      <c r="B31" s="6" t="s">
        <v>69</v>
      </c>
      <c r="C31" s="8"/>
      <c r="D31" s="8"/>
      <c r="E31" s="8"/>
      <c r="F31" s="8"/>
      <c r="G31" s="8"/>
      <c r="H31" s="8"/>
      <c r="I31" s="8"/>
      <c r="J31" s="8"/>
    </row>
    <row r="32" spans="1:10" ht="24.75" customHeight="1">
      <c r="A32" s="3">
        <v>17</v>
      </c>
      <c r="B32" s="6" t="s">
        <v>28</v>
      </c>
      <c r="C32" s="8"/>
      <c r="D32" s="8"/>
      <c r="E32" s="8"/>
      <c r="F32" s="8"/>
      <c r="G32" s="8"/>
      <c r="H32" s="8"/>
      <c r="I32" s="8"/>
      <c r="J32" s="8"/>
    </row>
    <row r="33" spans="1:10" ht="12.75">
      <c r="A33" s="3"/>
      <c r="B33" s="6" t="s">
        <v>23</v>
      </c>
      <c r="C33" s="8"/>
      <c r="D33" s="8"/>
      <c r="E33" s="8"/>
      <c r="F33" s="8"/>
      <c r="G33" s="8"/>
      <c r="H33" s="8"/>
      <c r="I33" s="8"/>
      <c r="J33" s="8"/>
    </row>
    <row r="34" spans="1:10" ht="40.5" customHeight="1">
      <c r="A34" s="3">
        <v>18</v>
      </c>
      <c r="B34" s="6" t="s">
        <v>24</v>
      </c>
      <c r="C34" s="8"/>
      <c r="D34" s="8"/>
      <c r="E34" s="8"/>
      <c r="F34" s="8"/>
      <c r="G34" s="8"/>
      <c r="H34" s="8"/>
      <c r="I34" s="8"/>
      <c r="J34" s="8"/>
    </row>
    <row r="35" spans="1:10" ht="12.75">
      <c r="A35" s="3">
        <v>19</v>
      </c>
      <c r="B35" s="3" t="s">
        <v>29</v>
      </c>
      <c r="C35" s="8"/>
      <c r="D35" s="8"/>
      <c r="E35" s="8"/>
      <c r="F35" s="8"/>
      <c r="G35" s="8"/>
      <c r="H35" s="8"/>
      <c r="I35" s="8"/>
      <c r="J35" s="8"/>
    </row>
    <row r="36" spans="1:10" ht="12.75">
      <c r="A36" s="3">
        <v>20</v>
      </c>
      <c r="B36" s="6" t="s">
        <v>30</v>
      </c>
      <c r="C36" s="8"/>
      <c r="D36" s="8">
        <v>77041</v>
      </c>
      <c r="E36" s="8">
        <f aca="true" t="shared" si="5" ref="E36:J36">SUM(E38:E39)</f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</row>
    <row r="37" spans="1:10" ht="12.75">
      <c r="A37" s="3"/>
      <c r="B37" s="6" t="s">
        <v>23</v>
      </c>
      <c r="C37" s="8"/>
      <c r="D37" s="8"/>
      <c r="E37" s="8"/>
      <c r="F37" s="8"/>
      <c r="G37" s="8"/>
      <c r="H37" s="8"/>
      <c r="I37" s="8"/>
      <c r="J37" s="8"/>
    </row>
    <row r="38" spans="1:10" ht="39" customHeight="1">
      <c r="A38" s="3">
        <v>21</v>
      </c>
      <c r="B38" s="6" t="s">
        <v>31</v>
      </c>
      <c r="C38" s="8"/>
      <c r="D38" s="8"/>
      <c r="E38" s="8"/>
      <c r="F38" s="8"/>
      <c r="G38" s="8"/>
      <c r="H38" s="8"/>
      <c r="I38" s="8"/>
      <c r="J38" s="8"/>
    </row>
    <row r="39" spans="1:10" ht="12.75">
      <c r="A39" s="3">
        <v>22</v>
      </c>
      <c r="B39" s="6" t="s">
        <v>32</v>
      </c>
      <c r="C39" s="8"/>
      <c r="D39" s="8"/>
      <c r="E39" s="8"/>
      <c r="F39" s="8"/>
      <c r="G39" s="8"/>
      <c r="H39" s="8"/>
      <c r="I39" s="8"/>
      <c r="J39" s="8"/>
    </row>
    <row r="40" spans="1:10" ht="14.25">
      <c r="A40" s="3">
        <v>23</v>
      </c>
      <c r="B40" s="4" t="s">
        <v>55</v>
      </c>
      <c r="C40" s="15">
        <f aca="true" t="shared" si="6" ref="C40:J40">SUM(C42,C45:C47,C50,C53)</f>
        <v>0</v>
      </c>
      <c r="D40" s="15">
        <f t="shared" si="6"/>
        <v>677356</v>
      </c>
      <c r="E40" s="15">
        <f t="shared" si="6"/>
        <v>1440891</v>
      </c>
      <c r="F40" s="15">
        <f t="shared" si="6"/>
        <v>879384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</row>
    <row r="41" spans="1:10" ht="12.75">
      <c r="A41" s="3"/>
      <c r="B41" s="6" t="s">
        <v>9</v>
      </c>
      <c r="C41" s="5"/>
      <c r="D41" s="5"/>
      <c r="E41" s="5"/>
      <c r="F41" s="5"/>
      <c r="G41" s="5"/>
      <c r="H41" s="5"/>
      <c r="I41" s="5"/>
      <c r="J41" s="5"/>
    </row>
    <row r="42" spans="1:10" ht="17.25" customHeight="1">
      <c r="A42" s="3">
        <v>24</v>
      </c>
      <c r="B42" s="6" t="s">
        <v>33</v>
      </c>
      <c r="C42" s="8"/>
      <c r="D42" s="8">
        <v>677356</v>
      </c>
      <c r="E42" s="8">
        <v>1440891</v>
      </c>
      <c r="F42" s="8">
        <v>879384</v>
      </c>
      <c r="G42" s="8"/>
      <c r="H42" s="8"/>
      <c r="I42" s="8"/>
      <c r="J42" s="8"/>
    </row>
    <row r="43" spans="1:10" ht="12.75">
      <c r="A43" s="3"/>
      <c r="B43" s="6" t="s">
        <v>23</v>
      </c>
      <c r="C43" s="8"/>
      <c r="D43" s="8"/>
      <c r="E43" s="8"/>
      <c r="F43" s="8"/>
      <c r="G43" s="8"/>
      <c r="H43" s="8"/>
      <c r="I43" s="8"/>
      <c r="J43" s="8"/>
    </row>
    <row r="44" spans="1:10" ht="39.75" customHeight="1">
      <c r="A44" s="3">
        <v>25</v>
      </c>
      <c r="B44" s="6" t="s">
        <v>69</v>
      </c>
      <c r="C44" s="8"/>
      <c r="D44" s="8">
        <v>0</v>
      </c>
      <c r="E44" s="8">
        <v>318423</v>
      </c>
      <c r="F44" s="8">
        <v>390000</v>
      </c>
      <c r="G44" s="8"/>
      <c r="H44" s="8"/>
      <c r="I44" s="8"/>
      <c r="J44" s="8"/>
    </row>
    <row r="45" spans="1:10" ht="12.75">
      <c r="A45" s="3">
        <v>26</v>
      </c>
      <c r="B45" s="6" t="s">
        <v>34</v>
      </c>
      <c r="C45" s="8"/>
      <c r="D45" s="8"/>
      <c r="E45" s="8"/>
      <c r="F45" s="8"/>
      <c r="G45" s="8"/>
      <c r="H45" s="8"/>
      <c r="I45" s="8"/>
      <c r="J45" s="8"/>
    </row>
    <row r="46" spans="1:10" ht="12.75">
      <c r="A46" s="3">
        <v>27</v>
      </c>
      <c r="B46" s="6" t="s">
        <v>35</v>
      </c>
      <c r="C46" s="8"/>
      <c r="D46" s="8"/>
      <c r="E46" s="8"/>
      <c r="F46" s="8"/>
      <c r="G46" s="8"/>
      <c r="H46" s="8"/>
      <c r="I46" s="8"/>
      <c r="J46" s="8"/>
    </row>
    <row r="47" spans="1:10" ht="12.75">
      <c r="A47" s="3">
        <v>28</v>
      </c>
      <c r="B47" s="6" t="s">
        <v>36</v>
      </c>
      <c r="C47" s="8"/>
      <c r="D47" s="8"/>
      <c r="E47" s="8"/>
      <c r="F47" s="8"/>
      <c r="G47" s="8"/>
      <c r="H47" s="8"/>
      <c r="I47" s="8"/>
      <c r="J47" s="8"/>
    </row>
    <row r="48" spans="1:10" ht="12.75">
      <c r="A48" s="3"/>
      <c r="B48" s="6" t="s">
        <v>23</v>
      </c>
      <c r="C48" s="8"/>
      <c r="D48" s="8"/>
      <c r="E48" s="8"/>
      <c r="F48" s="8"/>
      <c r="G48" s="8"/>
      <c r="H48" s="8"/>
      <c r="I48" s="8"/>
      <c r="J48" s="8"/>
    </row>
    <row r="49" spans="1:10" ht="39" customHeight="1">
      <c r="A49" s="3">
        <v>29</v>
      </c>
      <c r="B49" s="6" t="s">
        <v>69</v>
      </c>
      <c r="C49" s="8"/>
      <c r="D49" s="8"/>
      <c r="E49" s="8"/>
      <c r="F49" s="8"/>
      <c r="G49" s="8"/>
      <c r="H49" s="8"/>
      <c r="I49" s="8"/>
      <c r="J49" s="8"/>
    </row>
    <row r="50" spans="1:10" ht="12.75">
      <c r="A50" s="3">
        <v>30</v>
      </c>
      <c r="B50" s="6" t="s">
        <v>37</v>
      </c>
      <c r="C50" s="8"/>
      <c r="D50" s="8"/>
      <c r="E50" s="8"/>
      <c r="F50" s="8"/>
      <c r="G50" s="8"/>
      <c r="H50" s="8"/>
      <c r="I50" s="8"/>
      <c r="J50" s="8"/>
    </row>
    <row r="51" spans="1:10" ht="12.75">
      <c r="A51" s="3"/>
      <c r="B51" s="6" t="s">
        <v>23</v>
      </c>
      <c r="C51" s="8"/>
      <c r="D51" s="8"/>
      <c r="E51" s="8"/>
      <c r="F51" s="8"/>
      <c r="G51" s="8"/>
      <c r="H51" s="8"/>
      <c r="I51" s="8"/>
      <c r="J51" s="8"/>
    </row>
    <row r="52" spans="1:10" ht="39" customHeight="1">
      <c r="A52" s="3">
        <v>31</v>
      </c>
      <c r="B52" s="6" t="s">
        <v>69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3">
        <v>32</v>
      </c>
      <c r="B53" s="6" t="s">
        <v>38</v>
      </c>
      <c r="C53" s="8"/>
      <c r="D53" s="8"/>
      <c r="E53" s="8"/>
      <c r="F53" s="8"/>
      <c r="G53" s="8"/>
      <c r="H53" s="8"/>
      <c r="I53" s="8"/>
      <c r="J53" s="8"/>
    </row>
    <row r="54" spans="1:10" ht="14.25">
      <c r="A54" s="3">
        <v>33</v>
      </c>
      <c r="B54" s="4" t="s">
        <v>56</v>
      </c>
      <c r="C54" s="15">
        <f aca="true" t="shared" si="7" ref="C54:J54">SUM(C56,C59,C62,C65,C66)</f>
        <v>0</v>
      </c>
      <c r="D54" s="15">
        <f t="shared" si="7"/>
        <v>644923</v>
      </c>
      <c r="E54" s="15">
        <f t="shared" si="7"/>
        <v>879384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0</v>
      </c>
      <c r="J54" s="15">
        <f t="shared" si="7"/>
        <v>0</v>
      </c>
    </row>
    <row r="55" spans="1:10" ht="12.75">
      <c r="A55" s="3"/>
      <c r="B55" s="6" t="s">
        <v>9</v>
      </c>
      <c r="C55" s="5"/>
      <c r="D55" s="5"/>
      <c r="E55" s="5"/>
      <c r="F55" s="5"/>
      <c r="G55" s="5"/>
      <c r="H55" s="5"/>
      <c r="I55" s="5"/>
      <c r="J55" s="5"/>
    </row>
    <row r="56" spans="1:10" ht="16.5" customHeight="1">
      <c r="A56" s="3">
        <v>34</v>
      </c>
      <c r="B56" s="6" t="s">
        <v>39</v>
      </c>
      <c r="C56" s="8"/>
      <c r="D56" s="8">
        <v>644923</v>
      </c>
      <c r="E56" s="8">
        <v>879384</v>
      </c>
      <c r="F56" s="8">
        <f>E56+F24-F42</f>
        <v>0</v>
      </c>
      <c r="G56" s="8">
        <f>F56+G24-G42</f>
        <v>0</v>
      </c>
      <c r="H56" s="8">
        <f>G56+H24-H42</f>
        <v>0</v>
      </c>
      <c r="I56" s="8">
        <f>H56+I24-I42</f>
        <v>0</v>
      </c>
      <c r="J56" s="8">
        <f>I56+J24-J42</f>
        <v>0</v>
      </c>
    </row>
    <row r="57" spans="1:10" ht="12.75">
      <c r="A57" s="3"/>
      <c r="B57" s="6" t="s">
        <v>23</v>
      </c>
      <c r="C57" s="8"/>
      <c r="D57" s="8"/>
      <c r="E57" s="8"/>
      <c r="F57" s="8"/>
      <c r="G57" s="8"/>
      <c r="H57" s="8"/>
      <c r="I57" s="8"/>
      <c r="J57" s="8"/>
    </row>
    <row r="58" spans="1:10" ht="38.25" customHeight="1">
      <c r="A58" s="3">
        <v>35</v>
      </c>
      <c r="B58" s="6" t="s">
        <v>69</v>
      </c>
      <c r="C58" s="8"/>
      <c r="D58" s="8">
        <v>644923</v>
      </c>
      <c r="E58" s="8">
        <f>D58+E26-E44</f>
        <v>390000</v>
      </c>
      <c r="F58" s="8"/>
      <c r="G58" s="8"/>
      <c r="H58" s="8"/>
      <c r="I58" s="8"/>
      <c r="J58" s="8"/>
    </row>
    <row r="59" spans="1:10" ht="12.75">
      <c r="A59" s="3">
        <v>36</v>
      </c>
      <c r="B59" s="6" t="s">
        <v>40</v>
      </c>
      <c r="C59" s="8"/>
      <c r="D59" s="8"/>
      <c r="E59" s="8"/>
      <c r="F59" s="8"/>
      <c r="G59" s="8"/>
      <c r="H59" s="8"/>
      <c r="I59" s="8"/>
      <c r="J59" s="8"/>
    </row>
    <row r="60" spans="1:10" ht="12.75">
      <c r="A60" s="3"/>
      <c r="B60" s="6" t="s">
        <v>23</v>
      </c>
      <c r="C60" s="8"/>
      <c r="D60" s="8"/>
      <c r="E60" s="8"/>
      <c r="F60" s="8"/>
      <c r="G60" s="8"/>
      <c r="H60" s="8"/>
      <c r="I60" s="8"/>
      <c r="J60" s="8"/>
    </row>
    <row r="61" spans="1:10" ht="36" customHeight="1">
      <c r="A61" s="3">
        <v>37</v>
      </c>
      <c r="B61" s="6" t="s">
        <v>69</v>
      </c>
      <c r="C61" s="8"/>
      <c r="D61" s="8"/>
      <c r="E61" s="8"/>
      <c r="F61" s="8"/>
      <c r="G61" s="8"/>
      <c r="H61" s="8"/>
      <c r="I61" s="8"/>
      <c r="J61" s="8"/>
    </row>
    <row r="62" spans="1:10" ht="17.25" customHeight="1">
      <c r="A62" s="3">
        <v>38</v>
      </c>
      <c r="B62" s="6" t="s">
        <v>41</v>
      </c>
      <c r="C62" s="8"/>
      <c r="D62" s="8"/>
      <c r="E62" s="8"/>
      <c r="F62" s="8"/>
      <c r="G62" s="8"/>
      <c r="H62" s="8"/>
      <c r="I62" s="8"/>
      <c r="J62" s="8"/>
    </row>
    <row r="63" spans="1:10" ht="12.75">
      <c r="A63" s="3"/>
      <c r="B63" s="6" t="s">
        <v>23</v>
      </c>
      <c r="C63" s="8"/>
      <c r="D63" s="8"/>
      <c r="E63" s="8"/>
      <c r="F63" s="8"/>
      <c r="G63" s="8"/>
      <c r="H63" s="8"/>
      <c r="I63" s="8"/>
      <c r="J63" s="8"/>
    </row>
    <row r="64" spans="1:10" ht="37.5" customHeight="1">
      <c r="A64" s="3">
        <v>39</v>
      </c>
      <c r="B64" s="6" t="s">
        <v>69</v>
      </c>
      <c r="C64" s="8"/>
      <c r="D64" s="8"/>
      <c r="E64" s="8"/>
      <c r="F64" s="8"/>
      <c r="G64" s="8"/>
      <c r="H64" s="8"/>
      <c r="I64" s="8"/>
      <c r="J64" s="8"/>
    </row>
    <row r="65" spans="1:10" ht="15.75">
      <c r="A65" s="3">
        <v>40</v>
      </c>
      <c r="B65" s="6" t="s">
        <v>57</v>
      </c>
      <c r="C65" s="8"/>
      <c r="D65" s="8"/>
      <c r="E65" s="8"/>
      <c r="F65" s="8"/>
      <c r="G65" s="8"/>
      <c r="H65" s="8"/>
      <c r="I65" s="8"/>
      <c r="J65" s="8"/>
    </row>
    <row r="66" spans="1:10" ht="12.75">
      <c r="A66" s="3">
        <v>41</v>
      </c>
      <c r="B66" s="6" t="s">
        <v>42</v>
      </c>
      <c r="C66" s="8">
        <f aca="true" t="shared" si="8" ref="C66:J66">SUM(C68:C69)</f>
        <v>0</v>
      </c>
      <c r="D66" s="8"/>
      <c r="E66" s="8">
        <f t="shared" si="8"/>
        <v>0</v>
      </c>
      <c r="F66" s="8">
        <f t="shared" si="8"/>
        <v>0</v>
      </c>
      <c r="G66" s="8">
        <f t="shared" si="8"/>
        <v>0</v>
      </c>
      <c r="H66" s="8">
        <f t="shared" si="8"/>
        <v>0</v>
      </c>
      <c r="I66" s="8">
        <f t="shared" si="8"/>
        <v>0</v>
      </c>
      <c r="J66" s="8">
        <f t="shared" si="8"/>
        <v>0</v>
      </c>
    </row>
    <row r="67" spans="1:10" ht="12.75">
      <c r="A67" s="3"/>
      <c r="B67" s="6" t="s">
        <v>23</v>
      </c>
      <c r="C67" s="8"/>
      <c r="D67" s="8"/>
      <c r="E67" s="8"/>
      <c r="F67" s="8"/>
      <c r="G67" s="8"/>
      <c r="H67" s="8"/>
      <c r="I67" s="8"/>
      <c r="J67" s="8"/>
    </row>
    <row r="68" spans="1:10" ht="12.75">
      <c r="A68" s="3">
        <v>42</v>
      </c>
      <c r="B68" s="6" t="s">
        <v>43</v>
      </c>
      <c r="C68" s="8"/>
      <c r="D68" s="8"/>
      <c r="E68" s="8"/>
      <c r="F68" s="8"/>
      <c r="G68" s="8"/>
      <c r="H68" s="8"/>
      <c r="I68" s="8"/>
      <c r="J68" s="8"/>
    </row>
    <row r="69" spans="1:10" ht="12.75">
      <c r="A69" s="3">
        <v>43</v>
      </c>
      <c r="B69" s="6" t="s">
        <v>44</v>
      </c>
      <c r="C69" s="8"/>
      <c r="D69" s="8"/>
      <c r="E69" s="8"/>
      <c r="F69" s="8"/>
      <c r="G69" s="8"/>
      <c r="H69" s="8"/>
      <c r="I69" s="8"/>
      <c r="J69" s="8"/>
    </row>
    <row r="70" spans="1:10" ht="17.25" customHeight="1">
      <c r="A70" s="3">
        <v>44</v>
      </c>
      <c r="B70" s="6" t="s">
        <v>67</v>
      </c>
      <c r="C70" s="9"/>
      <c r="D70" s="9">
        <f aca="true" t="shared" si="9" ref="D70:J70">IF(D11=0,0,D54/D11*100)</f>
        <v>6.574729756538764</v>
      </c>
      <c r="E70" s="9">
        <f t="shared" si="9"/>
        <v>8.321620491431196</v>
      </c>
      <c r="F70" s="9">
        <f t="shared" si="9"/>
        <v>0</v>
      </c>
      <c r="G70" s="9">
        <f t="shared" si="9"/>
        <v>0</v>
      </c>
      <c r="H70" s="9">
        <f t="shared" si="9"/>
        <v>0</v>
      </c>
      <c r="I70" s="9">
        <f t="shared" si="9"/>
        <v>0</v>
      </c>
      <c r="J70" s="9">
        <f t="shared" si="9"/>
        <v>0</v>
      </c>
    </row>
    <row r="71" spans="1:10" ht="26.25" customHeight="1">
      <c r="A71" s="17">
        <v>45</v>
      </c>
      <c r="B71" s="4" t="s">
        <v>70</v>
      </c>
      <c r="C71" s="18"/>
      <c r="D71" s="18">
        <f aca="true" t="shared" si="10" ref="D71:J71">(D54-D58-D61-D64)/D11*100</f>
        <v>0</v>
      </c>
      <c r="E71" s="18">
        <f t="shared" si="10"/>
        <v>4.631046189808508</v>
      </c>
      <c r="F71" s="18">
        <f t="shared" si="10"/>
        <v>0</v>
      </c>
      <c r="G71" s="18" t="e">
        <f t="shared" si="10"/>
        <v>#DIV/0!</v>
      </c>
      <c r="H71" s="18" t="e">
        <f t="shared" si="10"/>
        <v>#DIV/0!</v>
      </c>
      <c r="I71" s="18" t="e">
        <f t="shared" si="10"/>
        <v>#DIV/0!</v>
      </c>
      <c r="J71" s="18" t="e">
        <f t="shared" si="10"/>
        <v>#DIV/0!</v>
      </c>
    </row>
    <row r="72" spans="1:10" ht="25.5">
      <c r="A72" s="3">
        <v>46</v>
      </c>
      <c r="B72" s="6" t="s">
        <v>45</v>
      </c>
      <c r="C72" s="9"/>
      <c r="D72" s="9">
        <f aca="true" t="shared" si="11" ref="D72:J72">D54/D13*100</f>
        <v>25.7035851416337</v>
      </c>
      <c r="E72" s="9">
        <f t="shared" si="11"/>
        <v>27.352254238136904</v>
      </c>
      <c r="F72" s="9">
        <f t="shared" si="11"/>
        <v>0</v>
      </c>
      <c r="G72" s="9" t="e">
        <f t="shared" si="11"/>
        <v>#DIV/0!</v>
      </c>
      <c r="H72" s="9" t="e">
        <f t="shared" si="11"/>
        <v>#DIV/0!</v>
      </c>
      <c r="I72" s="9" t="e">
        <f t="shared" si="11"/>
        <v>#DIV/0!</v>
      </c>
      <c r="J72" s="9" t="e">
        <f t="shared" si="11"/>
        <v>#DIV/0!</v>
      </c>
    </row>
    <row r="73" spans="1:10" ht="26.25" customHeight="1">
      <c r="A73" s="3">
        <v>47</v>
      </c>
      <c r="B73" s="6" t="s">
        <v>46</v>
      </c>
      <c r="C73" s="9"/>
      <c r="D73" s="9">
        <f aca="true" t="shared" si="12" ref="D73:J73">(D54-D58-D61-D64)/D13*100</f>
        <v>0</v>
      </c>
      <c r="E73" s="9">
        <f t="shared" si="12"/>
        <v>15.221741114321377</v>
      </c>
      <c r="F73" s="9">
        <f t="shared" si="12"/>
        <v>0</v>
      </c>
      <c r="G73" s="9" t="e">
        <f t="shared" si="12"/>
        <v>#DIV/0!</v>
      </c>
      <c r="H73" s="9" t="e">
        <f t="shared" si="12"/>
        <v>#DIV/0!</v>
      </c>
      <c r="I73" s="9" t="e">
        <f t="shared" si="12"/>
        <v>#DIV/0!</v>
      </c>
      <c r="J73" s="9" t="e">
        <f t="shared" si="12"/>
        <v>#DIV/0!</v>
      </c>
    </row>
    <row r="74" spans="1:10" ht="14.25">
      <c r="A74" s="3">
        <v>48</v>
      </c>
      <c r="B74" s="4" t="s">
        <v>58</v>
      </c>
      <c r="C74" s="5">
        <f aca="true" t="shared" si="13" ref="C74:J74">SUM(C76,C79,C82,C85)</f>
        <v>0</v>
      </c>
      <c r="D74" s="5">
        <f t="shared" si="13"/>
        <v>776107</v>
      </c>
      <c r="E74" s="5">
        <f t="shared" si="13"/>
        <v>1627886</v>
      </c>
      <c r="F74" s="5">
        <f t="shared" si="13"/>
        <v>1040342</v>
      </c>
      <c r="G74" s="5">
        <f t="shared" si="13"/>
        <v>960678</v>
      </c>
      <c r="H74" s="5">
        <f t="shared" si="13"/>
        <v>850588</v>
      </c>
      <c r="I74" s="5">
        <f t="shared" si="13"/>
        <v>883398</v>
      </c>
      <c r="J74" s="5">
        <f t="shared" si="13"/>
        <v>279828</v>
      </c>
    </row>
    <row r="75" spans="1:10" ht="17.25" customHeight="1">
      <c r="A75" s="3"/>
      <c r="B75" s="6" t="s">
        <v>15</v>
      </c>
      <c r="C75" s="5"/>
      <c r="D75" s="5"/>
      <c r="E75" s="5"/>
      <c r="F75" s="5"/>
      <c r="G75" s="5"/>
      <c r="H75" s="5"/>
      <c r="I75" s="5"/>
      <c r="J75" s="5"/>
    </row>
    <row r="76" spans="1:10" ht="15" customHeight="1">
      <c r="A76" s="3">
        <v>49</v>
      </c>
      <c r="B76" s="6" t="s">
        <v>47</v>
      </c>
      <c r="C76" s="8"/>
      <c r="D76" s="8">
        <v>776107</v>
      </c>
      <c r="E76" s="8">
        <v>1578157</v>
      </c>
      <c r="F76" s="8">
        <v>991962</v>
      </c>
      <c r="G76" s="8">
        <v>878404</v>
      </c>
      <c r="H76" s="8">
        <v>850588</v>
      </c>
      <c r="I76" s="8">
        <v>883398</v>
      </c>
      <c r="J76" s="8">
        <v>279828</v>
      </c>
    </row>
    <row r="77" spans="1:10" ht="12.75">
      <c r="A77" s="3"/>
      <c r="B77" s="6" t="s">
        <v>23</v>
      </c>
      <c r="C77" s="8"/>
      <c r="D77" s="8"/>
      <c r="E77" s="8"/>
      <c r="F77" s="8"/>
      <c r="G77" s="8"/>
      <c r="H77" s="8"/>
      <c r="I77" s="8"/>
      <c r="J77" s="8"/>
    </row>
    <row r="78" spans="1:10" ht="38.25" customHeight="1">
      <c r="A78" s="3">
        <v>50</v>
      </c>
      <c r="B78" s="6" t="s">
        <v>69</v>
      </c>
      <c r="C78" s="8"/>
      <c r="D78" s="8"/>
      <c r="E78" s="8">
        <v>904374</v>
      </c>
      <c r="F78" s="8"/>
      <c r="G78" s="8"/>
      <c r="H78" s="8"/>
      <c r="I78" s="8"/>
      <c r="J78" s="8"/>
    </row>
    <row r="79" spans="1:10" ht="12.75">
      <c r="A79" s="3">
        <v>51</v>
      </c>
      <c r="B79" s="6" t="s">
        <v>48</v>
      </c>
      <c r="C79" s="8"/>
      <c r="D79" s="8"/>
      <c r="E79" s="8"/>
      <c r="F79" s="8"/>
      <c r="G79" s="8"/>
      <c r="H79" s="8"/>
      <c r="I79" s="8"/>
      <c r="J79" s="8"/>
    </row>
    <row r="80" spans="1:10" ht="12.75">
      <c r="A80" s="3"/>
      <c r="B80" s="6" t="s">
        <v>23</v>
      </c>
      <c r="C80" s="8"/>
      <c r="D80" s="8"/>
      <c r="E80" s="8"/>
      <c r="F80" s="8"/>
      <c r="G80" s="8"/>
      <c r="H80" s="8"/>
      <c r="I80" s="8"/>
      <c r="J80" s="8"/>
    </row>
    <row r="81" spans="1:10" ht="39" customHeight="1">
      <c r="A81" s="3">
        <v>52</v>
      </c>
      <c r="B81" s="6" t="s">
        <v>24</v>
      </c>
      <c r="C81" s="8"/>
      <c r="D81" s="8"/>
      <c r="E81" s="8"/>
      <c r="F81" s="8"/>
      <c r="G81" s="8"/>
      <c r="H81" s="8"/>
      <c r="I81" s="8"/>
      <c r="J81" s="8"/>
    </row>
    <row r="82" spans="1:10" ht="12.75">
      <c r="A82" s="3">
        <v>53</v>
      </c>
      <c r="B82" s="6" t="s">
        <v>49</v>
      </c>
      <c r="C82" s="8"/>
      <c r="D82" s="8"/>
      <c r="E82" s="8"/>
      <c r="F82" s="8"/>
      <c r="G82" s="8"/>
      <c r="H82" s="8"/>
      <c r="I82" s="8"/>
      <c r="J82" s="8"/>
    </row>
    <row r="83" spans="1:10" ht="12.75">
      <c r="A83" s="3"/>
      <c r="B83" s="6" t="s">
        <v>23</v>
      </c>
      <c r="C83" s="8"/>
      <c r="D83" s="8"/>
      <c r="E83" s="8"/>
      <c r="F83" s="8"/>
      <c r="G83" s="8"/>
      <c r="H83" s="8"/>
      <c r="I83" s="8"/>
      <c r="J83" s="8"/>
    </row>
    <row r="84" spans="1:10" ht="39" customHeight="1">
      <c r="A84" s="3">
        <v>54</v>
      </c>
      <c r="B84" s="6" t="s">
        <v>69</v>
      </c>
      <c r="C84" s="8"/>
      <c r="D84" s="8"/>
      <c r="E84" s="8"/>
      <c r="F84" s="8"/>
      <c r="G84" s="8"/>
      <c r="H84" s="8"/>
      <c r="I84" s="8"/>
      <c r="J84" s="8"/>
    </row>
    <row r="85" spans="1:10" ht="16.5" customHeight="1">
      <c r="A85" s="3">
        <v>55</v>
      </c>
      <c r="B85" s="6" t="s">
        <v>59</v>
      </c>
      <c r="C85" s="8"/>
      <c r="D85" s="8"/>
      <c r="E85" s="8">
        <v>49729</v>
      </c>
      <c r="F85" s="8">
        <v>48380</v>
      </c>
      <c r="G85" s="8">
        <v>82274</v>
      </c>
      <c r="H85" s="8"/>
      <c r="I85" s="8"/>
      <c r="J85" s="8"/>
    </row>
    <row r="86" spans="1:10" ht="15.75" customHeight="1">
      <c r="A86" s="3">
        <v>56</v>
      </c>
      <c r="B86" s="6" t="s">
        <v>71</v>
      </c>
      <c r="C86" s="19"/>
      <c r="D86" s="19">
        <f aca="true" t="shared" si="14" ref="D86:J86">D74/D11*100</f>
        <v>7.91209770338169</v>
      </c>
      <c r="E86" s="19">
        <f t="shared" si="14"/>
        <v>15.404703173259879</v>
      </c>
      <c r="F86" s="19">
        <f t="shared" si="14"/>
        <v>5.122469494889653</v>
      </c>
      <c r="G86" s="19" t="e">
        <f t="shared" si="14"/>
        <v>#DIV/0!</v>
      </c>
      <c r="H86" s="19" t="e">
        <f t="shared" si="14"/>
        <v>#DIV/0!</v>
      </c>
      <c r="I86" s="19" t="e">
        <f t="shared" si="14"/>
        <v>#DIV/0!</v>
      </c>
      <c r="J86" s="19" t="e">
        <f t="shared" si="14"/>
        <v>#DIV/0!</v>
      </c>
    </row>
    <row r="87" spans="1:10" ht="29.25" customHeight="1">
      <c r="A87" s="17">
        <v>57</v>
      </c>
      <c r="B87" s="4" t="s">
        <v>68</v>
      </c>
      <c r="C87" s="20"/>
      <c r="D87" s="20">
        <f aca="true" t="shared" si="15" ref="D87:J87">(D74-D78-D81-D84)/D11*100</f>
        <v>7.91209770338169</v>
      </c>
      <c r="E87" s="20">
        <f t="shared" si="15"/>
        <v>6.846602036193936</v>
      </c>
      <c r="F87" s="20">
        <f t="shared" si="15"/>
        <v>5.122469494889653</v>
      </c>
      <c r="G87" s="20" t="e">
        <f t="shared" si="15"/>
        <v>#DIV/0!</v>
      </c>
      <c r="H87" s="20" t="e">
        <f t="shared" si="15"/>
        <v>#DIV/0!</v>
      </c>
      <c r="I87" s="20" t="e">
        <f t="shared" si="15"/>
        <v>#DIV/0!</v>
      </c>
      <c r="J87" s="20" t="e">
        <f t="shared" si="15"/>
        <v>#DIV/0!</v>
      </c>
    </row>
    <row r="88" spans="1:10" ht="25.5">
      <c r="A88" s="3">
        <v>58</v>
      </c>
      <c r="B88" s="6" t="s">
        <v>50</v>
      </c>
      <c r="C88" s="19"/>
      <c r="D88" s="19">
        <f aca="true" t="shared" si="16" ref="D88:J88">D74/D13*100</f>
        <v>30.931959867329752</v>
      </c>
      <c r="E88" s="19">
        <f t="shared" si="16"/>
        <v>50.63357047968092</v>
      </c>
      <c r="F88" s="19">
        <f t="shared" si="16"/>
        <v>8.185620955350787</v>
      </c>
      <c r="G88" s="19" t="e">
        <f t="shared" si="16"/>
        <v>#DIV/0!</v>
      </c>
      <c r="H88" s="19" t="e">
        <f t="shared" si="16"/>
        <v>#DIV/0!</v>
      </c>
      <c r="I88" s="19" t="e">
        <f t="shared" si="16"/>
        <v>#DIV/0!</v>
      </c>
      <c r="J88" s="19" t="e">
        <f t="shared" si="16"/>
        <v>#DIV/0!</v>
      </c>
    </row>
    <row r="89" spans="1:10" ht="25.5" customHeight="1">
      <c r="A89" s="3">
        <v>59</v>
      </c>
      <c r="B89" s="6" t="s">
        <v>51</v>
      </c>
      <c r="C89" s="19"/>
      <c r="D89" s="19">
        <f aca="true" t="shared" si="17" ref="D89:J89">(D74-D78-D81-D84)/D13*100</f>
        <v>30.931959867329752</v>
      </c>
      <c r="E89" s="19">
        <f t="shared" si="17"/>
        <v>22.50403028522569</v>
      </c>
      <c r="F89" s="19">
        <f t="shared" si="17"/>
        <v>8.185620955350787</v>
      </c>
      <c r="G89" s="19" t="e">
        <f t="shared" si="17"/>
        <v>#DIV/0!</v>
      </c>
      <c r="H89" s="19" t="e">
        <f t="shared" si="17"/>
        <v>#DIV/0!</v>
      </c>
      <c r="I89" s="19" t="e">
        <f t="shared" si="17"/>
        <v>#DIV/0!</v>
      </c>
      <c r="J89" s="19" t="e">
        <f t="shared" si="17"/>
        <v>#DIV/0!</v>
      </c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0" t="s">
        <v>60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47" t="s">
        <v>61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15.75">
      <c r="A93" s="10" t="s">
        <v>62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47" t="s">
        <v>63</v>
      </c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5.75">
      <c r="A95" s="10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0"/>
      <c r="B96" s="1"/>
      <c r="C96" s="1"/>
      <c r="D96" s="1"/>
      <c r="E96" s="1"/>
      <c r="F96" s="1"/>
      <c r="G96" s="1"/>
      <c r="H96" s="1"/>
      <c r="I96" s="1"/>
      <c r="J96" s="1"/>
    </row>
    <row r="97" spans="8:10" ht="12.75">
      <c r="H97" s="42" t="s">
        <v>72</v>
      </c>
      <c r="I97" s="42"/>
      <c r="J97" s="42"/>
    </row>
  </sheetData>
  <mergeCells count="8">
    <mergeCell ref="A92:J92"/>
    <mergeCell ref="A94:J94"/>
    <mergeCell ref="H97:J97"/>
    <mergeCell ref="A6:J6"/>
    <mergeCell ref="A8:A9"/>
    <mergeCell ref="B8:B9"/>
    <mergeCell ref="C8:D8"/>
    <mergeCell ref="E8:J8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d_barwicka</cp:lastModifiedBy>
  <cp:lastPrinted>2006-03-23T09:49:15Z</cp:lastPrinted>
  <dcterms:created xsi:type="dcterms:W3CDTF">2003-07-05T16:49:16Z</dcterms:created>
  <dcterms:modified xsi:type="dcterms:W3CDTF">2006-03-23T09:50:27Z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</Properties>
</file>